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tabRatio="843" activeTab="9"/>
  </bookViews>
  <sheets>
    <sheet name="ФОЦ " sheetId="1" r:id="rId1"/>
    <sheet name="Массаж  " sheetId="2" r:id="rId2"/>
    <sheet name="Массаж" sheetId="3" state="hidden" r:id="rId3"/>
    <sheet name="Физиолечение" sheetId="4" r:id="rId4"/>
    <sheet name="Косметические (100%)" sheetId="5" r:id="rId5"/>
    <sheet name="Оздоровительные " sheetId="6" r:id="rId6"/>
    <sheet name="стоунтерапия и др виды массажа" sheetId="7" r:id="rId7"/>
    <sheet name="кедровая бочка" sheetId="8" r:id="rId8"/>
    <sheet name="B-flexy" sheetId="9" r:id="rId9"/>
    <sheet name="Солярий" sheetId="10" r:id="rId10"/>
  </sheets>
  <definedNames>
    <definedName name="_xlnm.Print_Titles" localSheetId="2">'Массаж'!$11:$11</definedName>
    <definedName name="_xlnm.Print_Titles" localSheetId="1">'Массаж  '!$11:$11</definedName>
    <definedName name="_xlnm.Print_Area" localSheetId="8">'B-flexy'!$A$1:$F$29</definedName>
    <definedName name="_xlnm.Print_Area" localSheetId="7">'кедровая бочка'!$A$1:$H$34</definedName>
    <definedName name="_xlnm.Print_Area" localSheetId="4">'Косметические (100%)'!$A$1:$F$43</definedName>
    <definedName name="_xlnm.Print_Area" localSheetId="1">'Массаж  '!$A$1:$E$47</definedName>
    <definedName name="_xlnm.Print_Area" localSheetId="5">'Оздоровительные '!$A$1:$G$53</definedName>
    <definedName name="_xlnm.Print_Area" localSheetId="9">'Солярий'!$A$1:$F$27</definedName>
    <definedName name="_xlnm.Print_Area" localSheetId="6">'стоунтерапия и др виды массажа'!$A$1:$F$30</definedName>
    <definedName name="_xlnm.Print_Area" localSheetId="3">'Физиолечение'!$A$1:$E$26</definedName>
    <definedName name="_xlnm.Print_Area" localSheetId="0">'ФОЦ '!$A$1:$F$130</definedName>
  </definedNames>
  <calcPr fullCalcOnLoad="1"/>
</workbook>
</file>

<file path=xl/sharedStrings.xml><?xml version="1.0" encoding="utf-8"?>
<sst xmlns="http://schemas.openxmlformats.org/spreadsheetml/2006/main" count="674" uniqueCount="307">
  <si>
    <t>№ п/п</t>
  </si>
  <si>
    <t>Наименование услуг</t>
  </si>
  <si>
    <t>Единица измерения</t>
  </si>
  <si>
    <t>Наименование  услуг</t>
  </si>
  <si>
    <t>1.1.</t>
  </si>
  <si>
    <t>Массаж головы (лобно-височной и затылочно-теменной области)</t>
  </si>
  <si>
    <t>процедура</t>
  </si>
  <si>
    <t>1.2.</t>
  </si>
  <si>
    <t>Массаж лица (лобной, окологлазничной, верхне и нижнечелюстной области)</t>
  </si>
  <si>
    <t>1.3.</t>
  </si>
  <si>
    <t>Массаж шеи</t>
  </si>
  <si>
    <t>1.4.</t>
  </si>
  <si>
    <t xml:space="preserve">Массаж воротниковой зоны (задней поверхности шеи, спины  до уровня IV грудного позвонка,передней поверхности грудной клетки до II ребра) </t>
  </si>
  <si>
    <t>1.5.</t>
  </si>
  <si>
    <t>Массаж верхней конечности</t>
  </si>
  <si>
    <t>1.6.</t>
  </si>
  <si>
    <t>Массаж верхней конечности, надплечья и области  лопатки</t>
  </si>
  <si>
    <t>1.7.</t>
  </si>
  <si>
    <t>Массаж плечевого сустава (верхней трети плеча, области плечевого 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</si>
  <si>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</si>
  <si>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</si>
  <si>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</si>
  <si>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</si>
  <si>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</si>
  <si>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</si>
  <si>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</si>
  <si>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надплечья до реберных дуг и области спины от VII шейного до I поясничного позвонка)</t>
  </si>
  <si>
    <t>1.12.</t>
  </si>
  <si>
    <t>Массаж спины (от VII шейного до I поясничного позвонка и от левой до правой средней аксиллярной линии; у детей-включая  пояснично-кресцовую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</si>
  <si>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</si>
  <si>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</si>
  <si>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</si>
  <si>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I поясничного 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</si>
  <si>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</si>
  <si>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</si>
  <si>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</si>
  <si>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VII шейного позвонка до крестца и от левой  до правой средней аксиллярной линии)</t>
  </si>
  <si>
    <t>1.17.</t>
  </si>
  <si>
    <t>Массаж шейно-грудного отдела позвоночника(области задней поверхности шеи и области спины до I поясничного позвонка от левой до правой задней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</si>
  <si>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</si>
  <si>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</si>
  <si>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</si>
  <si>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</si>
  <si>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</si>
  <si>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</si>
  <si>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</si>
  <si>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голени,бедра,ягодичной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</si>
  <si>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</si>
  <si>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</si>
  <si>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</si>
  <si>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 коленного сустава и нижней трети бедра)</t>
  </si>
  <si>
    <t>1.24.</t>
  </si>
  <si>
    <t>Массаж голеностопного сустава (проксимального отдела  стопы, области голеностопного сустава и нижней трети голени)</t>
  </si>
  <si>
    <t>1.25.</t>
  </si>
  <si>
    <t>Массаж стопы и голени</t>
  </si>
  <si>
    <t>1.26.</t>
  </si>
  <si>
    <t>Общий массаж (у детей грудного и младшего дошкольного возраста)</t>
  </si>
  <si>
    <t>1.</t>
  </si>
  <si>
    <t>2.</t>
  </si>
  <si>
    <t>3.</t>
  </si>
  <si>
    <t>4.</t>
  </si>
  <si>
    <t>5.</t>
  </si>
  <si>
    <t>Депиляция</t>
  </si>
  <si>
    <t>Уход за кожей лица, шеи и декольте</t>
  </si>
  <si>
    <t>Стоимость 1 минуты</t>
  </si>
  <si>
    <t>Абонемент 30 мин.</t>
  </si>
  <si>
    <t>Абонемент 60 мин.</t>
  </si>
  <si>
    <t>Абонемент 90 мин.</t>
  </si>
  <si>
    <t>мин.</t>
  </si>
  <si>
    <t>абонемент</t>
  </si>
  <si>
    <t>Ед. изм.</t>
  </si>
  <si>
    <t>6.</t>
  </si>
  <si>
    <t>SPA-ПРОГРАММЫ (процедуры обертывания)</t>
  </si>
  <si>
    <t>7.</t>
  </si>
  <si>
    <t>Уход за кожей лица</t>
  </si>
  <si>
    <t>Абонемент 40 мин.</t>
  </si>
  <si>
    <t>Абонемент 80 мин.</t>
  </si>
  <si>
    <t>Наименование услуги</t>
  </si>
  <si>
    <t>Процедура по кедровой бочке</t>
  </si>
  <si>
    <t>1 процедура</t>
  </si>
  <si>
    <t>абонемент на 10 процедур</t>
  </si>
  <si>
    <t>абонемент на 15 процедур</t>
  </si>
  <si>
    <t>Единица измерения, 1 академ.час</t>
  </si>
  <si>
    <t xml:space="preserve">1 час </t>
  </si>
  <si>
    <t>Услуги тренажерного зала</t>
  </si>
  <si>
    <t>Услуга плавательного бассейна с гидромассажем</t>
  </si>
  <si>
    <t>Услуга настольного тенниса</t>
  </si>
  <si>
    <t>Услуга бильярда (каменный стол)</t>
  </si>
  <si>
    <t>Услуга предоставления в пользование актового зала</t>
  </si>
  <si>
    <t>Аквааэробика (разовое занятие)</t>
  </si>
  <si>
    <t>Аквааэробика (абонемент) 2 раза в неделю (8 занятий) *</t>
  </si>
  <si>
    <t xml:space="preserve">Фитнес-йога (разовое занятие) </t>
  </si>
  <si>
    <t>*-расчет стоимости абонемента производится исходя из количества посещений согласно графика работы ФОЦа</t>
  </si>
  <si>
    <t>Процедура по кедровой бочке с травяным чаем</t>
  </si>
  <si>
    <t>8.</t>
  </si>
  <si>
    <t>Экспрес-уход плюс</t>
  </si>
  <si>
    <t>Глубокое увлажнение                                       (с коллагеновой маской ) плюс</t>
  </si>
  <si>
    <t>Глубокое увлажнение                                            (с альгинатной маской) плюс</t>
  </si>
  <si>
    <t>Клеопатра    (косметическая маска для зрелой кожи) плюс</t>
  </si>
  <si>
    <t>Депиляция (бедро или голень) плюс</t>
  </si>
  <si>
    <t>Депиляция ног плюс</t>
  </si>
  <si>
    <t>Депиляция бикини (классич.) плюс</t>
  </si>
  <si>
    <t>Депиляция бикини (глуб.) плюс</t>
  </si>
  <si>
    <t>Депиляция подмыш. впадины плюс</t>
  </si>
  <si>
    <t>Гигиеническая чистка лица без распаривания  плюс</t>
  </si>
  <si>
    <t>Разглаживание морщин  плюс</t>
  </si>
  <si>
    <t>Программа "себум-регуляция" плюс</t>
  </si>
  <si>
    <t>Парафиновая маска лица плюс</t>
  </si>
  <si>
    <t>Парафиновое укутывание кистей рук плюс</t>
  </si>
  <si>
    <t>Парафиновое укутывание стоп ног плюс</t>
  </si>
  <si>
    <t>Антицеллютная программа  плюс</t>
  </si>
  <si>
    <t>Обертывание термальное плюс</t>
  </si>
  <si>
    <t>Обертывание с использованим глины плюс</t>
  </si>
  <si>
    <t>Коллагеновая кристальная   маска для лица плюс</t>
  </si>
  <si>
    <t>Формула молодости  плюс</t>
  </si>
  <si>
    <t>Лимфодренаж</t>
  </si>
  <si>
    <t>Сухая углекислая ванна "Реабокс"</t>
  </si>
  <si>
    <t>Прессотерапия</t>
  </si>
  <si>
    <t>Бальнеотерапия</t>
  </si>
  <si>
    <t>Макияж</t>
  </si>
  <si>
    <t>9.</t>
  </si>
  <si>
    <t>10.</t>
  </si>
  <si>
    <t>11.</t>
  </si>
  <si>
    <t>12.</t>
  </si>
  <si>
    <t>13.</t>
  </si>
  <si>
    <t>Гигиеническая чистка без распаривания PURE SYSTEM</t>
  </si>
  <si>
    <t>Мгновенный лифтинг 40+</t>
  </si>
  <si>
    <t>Глубокое восстановление кожи 40+</t>
  </si>
  <si>
    <t>Лифтинг и тонизация 35+</t>
  </si>
  <si>
    <t>Увлажнение и лифтинг 35+</t>
  </si>
  <si>
    <t>Восстановление и регенерация 30+</t>
  </si>
  <si>
    <t>Увлажнение и тонизация 30+</t>
  </si>
  <si>
    <t>За единицу принят академический час (45 мин).</t>
  </si>
  <si>
    <t>2 часа</t>
  </si>
  <si>
    <t>0,5 часа</t>
  </si>
  <si>
    <t>3 часа</t>
  </si>
  <si>
    <t>Аквааэробика (абонемент) 1 раз в неделю (4 занятия) *</t>
  </si>
  <si>
    <t>Идеальный силуэт (имбирное)</t>
  </si>
  <si>
    <t>Шоколадное наслаждение</t>
  </si>
  <si>
    <t>Виноградное искушение</t>
  </si>
  <si>
    <t>Единица
измерения</t>
  </si>
  <si>
    <t>абонемент на 5 процедур</t>
  </si>
  <si>
    <t>ZUMBA(взросл.группа) разовое занятие</t>
  </si>
  <si>
    <t>ZUMBA(детская группа) разовое занятие</t>
  </si>
  <si>
    <t>Цена без НДС, руб.</t>
  </si>
  <si>
    <t>НДС, руб.</t>
  </si>
  <si>
    <t>Отпускная цена с НДС, руб.</t>
  </si>
  <si>
    <t>Главный бухгалтер</t>
  </si>
  <si>
    <t>И.О.Бородина</t>
  </si>
  <si>
    <t>Начальник группы</t>
  </si>
  <si>
    <t>Н.В.Шабуня</t>
  </si>
  <si>
    <t>Болквадзе 29-12</t>
  </si>
  <si>
    <t>Прейскурант отпускных цен</t>
  </si>
  <si>
    <t>на массажные процедуры в ФОЦ</t>
  </si>
  <si>
    <t>Тариф с НДС, руб.</t>
  </si>
  <si>
    <t>на оздоровительные услуги в ФОЦ</t>
  </si>
  <si>
    <t>Продолжительность процедуры, мин.</t>
  </si>
  <si>
    <t xml:space="preserve">Количество посещений, раз   </t>
  </si>
  <si>
    <t>на услуги, оказываемые  физкультурно-оздоровительным центром</t>
  </si>
  <si>
    <t>Приложение  9</t>
  </si>
  <si>
    <t>Тариф, руб.</t>
  </si>
  <si>
    <t>*В тарифах настоящего прейскуранта не учтена стоимость используемых материалов, которые оплачиваются заказчиками дополнительно в установленном законодательном  порядке.</t>
  </si>
  <si>
    <t>Приложение  14</t>
  </si>
  <si>
    <t>Приложение  12</t>
  </si>
  <si>
    <t>Приложение  10</t>
  </si>
  <si>
    <t>Приложение  11</t>
  </si>
  <si>
    <t>Тариф без НДС, руб.</t>
  </si>
  <si>
    <t>Приложение  15</t>
  </si>
  <si>
    <t>Приложение  13</t>
  </si>
  <si>
    <t>к приказу директора филиала ЦФОР</t>
  </si>
  <si>
    <t>РУП "Витебскэнерго"</t>
  </si>
  <si>
    <t xml:space="preserve">к приказу директора филиала ЦФОР </t>
  </si>
  <si>
    <t xml:space="preserve"> ГРЯЗЕВЫЕ ПРОГРАММЫ </t>
  </si>
  <si>
    <t>Программа "Грязевая маска для жирной и проблемной кожи"</t>
  </si>
  <si>
    <t>Программа "Грязевая маска для нормальной, сухой и чувствительной кожи"</t>
  </si>
  <si>
    <t>Программа "Маска питательнаядля лица, шеи и зоны декольте с зелеными грязями"</t>
  </si>
  <si>
    <t>Программа "Маска-лифтинг для  лица, шеи и зоны декольте с черными грязями"</t>
  </si>
  <si>
    <t>Программа "Обертывание тела сапропелевыми черными(зелеными) грязями"</t>
  </si>
  <si>
    <t>ГИГИЕНИЧЕСКИЙ (КОСМЕТИЧЕСКИЙ) МАССАЖ ЛИЦА</t>
  </si>
  <si>
    <t>Гигиенический массаж (со снятием макияжа)</t>
  </si>
  <si>
    <t>Гигиенический массаж (без снятия макияжа)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</si>
  <si>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</si>
  <si>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Прейскурант отпускных цен на услуги солярия в ФОЦ</t>
  </si>
  <si>
    <t>вводится  в  действие  с  03 января 2017 года</t>
  </si>
  <si>
    <t>03.01.2017 № 1</t>
  </si>
  <si>
    <t>Прейскурант отпускных цен на косметические процедуры в ФОЦ</t>
  </si>
  <si>
    <r>
      <t xml:space="preserve">Гигиенический массаж (со снятием макияжа) </t>
    </r>
    <r>
      <rPr>
        <i/>
        <sz val="16"/>
        <rFont val="Times New Roman"/>
        <family val="1"/>
      </rPr>
      <t>абонемент на 5 процедур</t>
    </r>
  </si>
  <si>
    <r>
      <t xml:space="preserve">Гигиенический массаж (со снятием макияжа) </t>
    </r>
    <r>
      <rPr>
        <i/>
        <sz val="16"/>
        <rFont val="Times New Roman"/>
        <family val="1"/>
      </rPr>
      <t>абонемент на 10 процедур</t>
    </r>
  </si>
  <si>
    <r>
      <t xml:space="preserve">Гигиенический массаж (без снятия макияжа) </t>
    </r>
    <r>
      <rPr>
        <i/>
        <sz val="16"/>
        <rFont val="Times New Roman"/>
        <family val="1"/>
      </rPr>
      <t>абонемент на 5 процедур</t>
    </r>
  </si>
  <si>
    <r>
      <t xml:space="preserve">Гигиенический массаж (без снятия макияжа) </t>
    </r>
    <r>
      <rPr>
        <i/>
        <sz val="16"/>
        <rFont val="Times New Roman"/>
        <family val="1"/>
      </rPr>
      <t>абонемент на 10 процедур</t>
    </r>
  </si>
  <si>
    <t>Лифтинг и упругость (с использованием водорослей) плюс</t>
  </si>
  <si>
    <t>Снятие усталости (с использованием грязи) плюс</t>
  </si>
  <si>
    <t>Прейскурант отпускных цен на услуги  кедровой бочки в ФОЦ</t>
  </si>
  <si>
    <t>Тариф без НДС, руб. с 8.00-17.00</t>
  </si>
  <si>
    <t>Тариф без НДС, руб. с 17.00-22.00</t>
  </si>
  <si>
    <t>03.01.2018 № 1</t>
  </si>
  <si>
    <t>вводится  в  действие  с  03 января 2018 года</t>
  </si>
  <si>
    <t>А.И.Болквадзе</t>
  </si>
  <si>
    <t>Нижникова 21-89</t>
  </si>
  <si>
    <t>1 час</t>
  </si>
  <si>
    <t>Аэробика  FIT ENERGY(разовое занятие)</t>
  </si>
  <si>
    <t>Аэробика FIT ENERGY (абонемент) 2 раза в неделю (8 занятий) *</t>
  </si>
  <si>
    <t>Fitness-Mix (абонемент)  2 раза в неделю (8 занятий) *</t>
  </si>
  <si>
    <t>Стретчинг(разовое занятие)</t>
  </si>
  <si>
    <t>Детский Fitness (разовое занятие)</t>
  </si>
  <si>
    <t>Детский Fitness (абонемент ) 2 раз в неделю (8 занятий)*</t>
  </si>
  <si>
    <t>Услуги тренажерного зала (абонемент) 2 раза в неделю (8 занятий) *</t>
  </si>
  <si>
    <t>Услуги тренажерного зала (абонемент) 3 раза в неделю (12 занятий)*</t>
  </si>
  <si>
    <t>DANCE MIX (разовое занятие) для подростков и детей</t>
  </si>
  <si>
    <t>DANCE MIX(абонемент) 2 раз в неделю (8 занятий)*для подростков и детей</t>
  </si>
  <si>
    <t>Нижникова, 21-89</t>
  </si>
  <si>
    <t xml:space="preserve">Тариф с НДС, руб.                                         </t>
  </si>
  <si>
    <t xml:space="preserve">Персональные  занятия  с тренером в тренажерном зале (разовое занятие) </t>
  </si>
  <si>
    <t>Услуга плавательного бассейна с гидромассажем (8 занятий)*( абонемент)</t>
  </si>
  <si>
    <t>Услуга плавательного бассейна с гидромассажем (12 занятий)*(абонемент)</t>
  </si>
  <si>
    <t>Аэробика FIT ENERGY (абонемент) 3 раза в неделю (12 занятий) *</t>
  </si>
  <si>
    <t>Аэробика FIT ENERGY (абонемент) 1 раз в неделю (4 занятия) *</t>
  </si>
  <si>
    <t>Силовая степ-аэробика ( разовое занятие)</t>
  </si>
  <si>
    <t>Fitness-Mix ( разовое занятие)</t>
  </si>
  <si>
    <t>Пилатес+растяжка ( разовое занятие)</t>
  </si>
  <si>
    <t>Главный бухгалтер                                                                                                И.О.Бородина</t>
  </si>
  <si>
    <t xml:space="preserve">Начальник группы                                                                                               А.И.Болквадзе </t>
  </si>
  <si>
    <t>Приложение  8</t>
  </si>
  <si>
    <t xml:space="preserve">Персональные  занятия  с тренером в тренажерном зале (блок из 8 тренировок) </t>
  </si>
  <si>
    <t>Восточные танцы  (разовое занятие)</t>
  </si>
  <si>
    <t>Пилатес+растяжка (абонемент) 2 раза в неделю (8 занятий) *</t>
  </si>
  <si>
    <t>Групповые занятия  с тренером в тренажерном зале ( до 5 человек) -абонемент- ( 8 занятий)*</t>
  </si>
  <si>
    <t>Групповые занятия  с тренером в тренажерном зале ( до 5 человек) -абонемент- ( 12 занятий)*</t>
  </si>
  <si>
    <t xml:space="preserve">Персональные  занятия  с тренером в тренажерном зале (блок из 12 тренировок) </t>
  </si>
  <si>
    <t>Нижникова  21-89</t>
  </si>
  <si>
    <t>Восточные танцы  (абонемент)  2 раз в неделю (8 занятий)*</t>
  </si>
  <si>
    <t>Фитнес-йога (абонемент)   -  2 раза в неделю  (8 занятий )*</t>
  </si>
  <si>
    <t>Фитнес-йога (абонемент)   -  3 раза в неделю  (12 занятий )*</t>
  </si>
  <si>
    <t>Силовая степ-аэробика( абонемент)  2 раза в неделю  -  (8 занятий )*</t>
  </si>
  <si>
    <t>ZUMBA(взросл.группа) абонемент  2 раза в неделю -   (8 занятий)*</t>
  </si>
  <si>
    <t>ZUMBA(детская группа) абонемент   2 раза в неделю -  (8 занятий)*</t>
  </si>
  <si>
    <t>Групповые занятия  с тренером в тренажерном зале ( до 5 человек) -абонемент- ( 4 занятий)*</t>
  </si>
  <si>
    <t xml:space="preserve">Персональные  занятия  с тренером в тренажерном зале (блок из 4 тренировок) </t>
  </si>
  <si>
    <t>Персональные  сплит занятия  (2 человека)  с тренером в тренажерном зале (блок из 4 тренировок) на каждого</t>
  </si>
  <si>
    <t>Персональные сплит занятия  (2 человека)  с тренером в тренажерном зале (разовое занятие) на каждого</t>
  </si>
  <si>
    <t>Персональные  сплит занятия (2 человека)  с тренером в тренажерном зале (блок из 8 тренировок) на каждого</t>
  </si>
  <si>
    <t xml:space="preserve">Персональные  занятия  сплит (2 человека) с тренером в тренажерном зале (блок из 12 тренировок) на каждого </t>
  </si>
  <si>
    <t xml:space="preserve">Услуга массажного кресла </t>
  </si>
  <si>
    <t>15 мин</t>
  </si>
  <si>
    <t>Услуга диетолога (группа до 5 человек)</t>
  </si>
  <si>
    <t>Услуга диетолога (индивидуальные занятия)</t>
  </si>
  <si>
    <t>Теннис большой (детские и взрослые группы ) (абонемент)  2 раза в неделю -  (8 занятий)*</t>
  </si>
  <si>
    <t>Теннис большой (детские и взрослые группы) (разовое занятие)</t>
  </si>
  <si>
    <t>вводится  в  действие  с  01 марта 2018 года</t>
  </si>
  <si>
    <t>23.02.2018 № 25</t>
  </si>
  <si>
    <t>Услуги  спортзала (группа до 10 человек)</t>
  </si>
  <si>
    <t>Группа здоровья "Золотой возраст" (абонемент на неделю на 4 занятия)**</t>
  </si>
  <si>
    <t>**- абонемент предоставляется для членов объединения "Золотой возраст" при предъявлении удостоверения соответствующего образца</t>
  </si>
  <si>
    <t>Абонемент на комплекс  № 1                  (Живот,бока); (живот, бедра); (бедра, спина); (спина, руки); (бедра, ягодицы)</t>
  </si>
  <si>
    <t xml:space="preserve">Абонемент на комплекс №2                     (Живот, бока, спина, бедра); (живот, бока, ягодицы, бедра);(живот, бока, спина, руки) </t>
  </si>
  <si>
    <t>Абонемент на комплекс №3                   (Живот, бока, спина, руки, бедра);(живот, бока, спина, руки, ягодицы)</t>
  </si>
  <si>
    <t>Абонемент на комплекс №4                (Живот, бока, спина, руки, ягодицы, бедра - все тело)</t>
  </si>
  <si>
    <t>вводится  в  действие  с  01 апреля 2018 года</t>
  </si>
  <si>
    <t>Прейскурант отпускных цен на услуги  b-flexy в ФОЦ</t>
  </si>
  <si>
    <t>Приложение  16</t>
  </si>
  <si>
    <t>15.03.2018 № 32</t>
  </si>
  <si>
    <t>Услуга сауны на 1 человека ***</t>
  </si>
  <si>
    <t>***- услуга сауны оказывается при наборе группы не менее 6 человек.</t>
  </si>
  <si>
    <t>Кросс-тренинг (групповые занятия)-абонемент- ( 4 занятий)*</t>
  </si>
  <si>
    <t>Кросс-тренинг (групповые занятия)-абонемент- ( 8 занятий)*</t>
  </si>
  <si>
    <t>Аквааэробика (абонемент) 3 раза в неделю (12 занятий) *</t>
  </si>
  <si>
    <t>Групповые занятия  с тренером в тренажерном зале ( до 5 человек) -абонемент- ( 6 занятий)*</t>
  </si>
  <si>
    <t>Кросс-тренинг (групповые занятия) - (разовое занятие)</t>
  </si>
  <si>
    <t xml:space="preserve">   Прейскурант отпускных цен на  массаж в ФОЦ</t>
  </si>
  <si>
    <t xml:space="preserve">Стоунтерапия спины (массаж горячими камнями) </t>
  </si>
  <si>
    <t>Стоунтерапия тела (массаж горячими камнями)</t>
  </si>
  <si>
    <t>Волосолечение дарсонвализацией</t>
  </si>
  <si>
    <t>Дарсонвализация</t>
  </si>
  <si>
    <t>29.03.2018 № 38</t>
  </si>
  <si>
    <t>4 занятия</t>
  </si>
  <si>
    <t>Услуга "Сам себе диетолог" (групповые занятия)</t>
  </si>
  <si>
    <t xml:space="preserve">Массаж вакуумными банками (зона на выбор: воротниковая зона, живот, суставы) </t>
  </si>
  <si>
    <t xml:space="preserve">Массаж Гуаша (массаж спины с использованием гребешка Гуаша)  </t>
  </si>
  <si>
    <t xml:space="preserve">Массаж спины вакуумными банками </t>
  </si>
  <si>
    <t xml:space="preserve">Массаж Гуаша (массаж лица с использованием гребешка Гуаша)  </t>
  </si>
  <si>
    <t>Групповые детские занятия в бассейне для детских школ и лагерей****</t>
  </si>
  <si>
    <t>Fitness-Mix (абонемент)  3 раза в неделю (12 занятий) *</t>
  </si>
  <si>
    <t>05.07.2018 № 68</t>
  </si>
  <si>
    <t>HIIT (круговые, интервальные тренировки) (абонемент) 1 раз в неделю (4 занятия) *</t>
  </si>
  <si>
    <t>HIIT (круговые, интервальные тренировки) 2 раза в неделю (8 занятий) *</t>
  </si>
  <si>
    <t>HIIT (круговые, интервальные тренировки)3 раза в неделю (12 занятий) *</t>
  </si>
  <si>
    <t>HIIT (круговые, интервальные тренировки) (разовое занятие)</t>
  </si>
  <si>
    <t>TRX - петли (групповые занятия)-абонемент- ( 4 занятий)*</t>
  </si>
  <si>
    <t>TRX - петли (групповые занятия) - (разовое занятие)</t>
  </si>
  <si>
    <t>TRX - петли (групповые занятия)-абонемент- ( 8 занятий)*</t>
  </si>
  <si>
    <t>Стретчинг (абонемент ) 2 раз в неделю (8 занятий)*</t>
  </si>
  <si>
    <t>Стретчинг (абонемент ) 3 раз в неделю (12 занятий)*</t>
  </si>
  <si>
    <t>Стретчин (абонемент ) 1 раз в неделю   (4 занятия)*</t>
  </si>
  <si>
    <t>Персональное обучение плаванию</t>
  </si>
  <si>
    <t>Услуга плавательного бассейна с гидромассажем (4 занятий)*( абонемент)</t>
  </si>
  <si>
    <t>Пользование феном</t>
  </si>
  <si>
    <t>Антицеллюлитный массаж</t>
  </si>
  <si>
    <t>вводится  в  действие  с  5 июля  2018 года</t>
  </si>
  <si>
    <t>****- услуга оказывается в летний период, стоимость услуги указана на 1 ребёнка (группа от 10 человек)</t>
  </si>
  <si>
    <t>Групповые  занятия для пенсионеров в бассейне *****</t>
  </si>
  <si>
    <t>*****-  стоимость услуги указана на 1 человека  (группа от 10 человек)</t>
  </si>
  <si>
    <t>Обучение плаванию в группе (дети)</t>
  </si>
  <si>
    <t>Обучение плаванию в группе (взрослые)</t>
  </si>
  <si>
    <t>Услуга плавательного бассейна (дети  до 14 лет)</t>
  </si>
  <si>
    <t>вводится  в  действие  с 01 октября 2018 года</t>
  </si>
  <si>
    <t>Акванатальная йога в бассейне для беременных (4 занятия) *</t>
  </si>
  <si>
    <t>28.09.2018 № 96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</si>
</sst>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%"/>
    <numFmt numFmtId="173" formatCode="0.000"/>
    <numFmt numFmtId="174" formatCode="0.0000"/>
    <numFmt numFmtId="175" formatCode="0.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_р_._-;\-* #,##0.0000_р_._-;_-* &quot;-&quot;????_р_._-;_-@_-"/>
    <numFmt numFmtId="186" formatCode="0.0%"/>
    <numFmt numFmtId="187" formatCode="mmm/yyyy"/>
    <numFmt numFmtId="188" formatCode="#,##0.0"/>
    <numFmt numFmtId="189" formatCode="#,##0.000"/>
    <numFmt numFmtId="190" formatCode="#,##0.0000"/>
    <numFmt numFmtId="191" formatCode="_-* #,##0.000_р_._-;\-* #,##0.000_р_._-;_-* &quot;-&quot;????_р_._-;_-@_-"/>
    <numFmt numFmtId="192" formatCode="_-* #,##0.00_р_._-;\-* #,##0.00_р_._-;_-* &quot;-&quot;????_р_._-;_-@_-"/>
    <numFmt numFmtId="193" formatCode="_-* #,##0.0_р_._-;\-* #,##0.0_р_._-;_-* &quot;-&quot;????_р_._-;_-@_-"/>
    <numFmt numFmtId="194" formatCode="_-* #,##0_р_._-;\-* #,##0_р_._-;_-* &quot;-&quot;????_р_._-;_-@_-"/>
    <numFmt numFmtId="195" formatCode="[$-FC19]d\ mmmm\ yyyy\ &quot;г.&quot;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&quot;р.&quot;"/>
    <numFmt numFmtId="213" formatCode="_-* #,##0.00[$р.-419]_-;\-* #,##0.00[$р.-419]_-;_-* &quot;-&quot;??[$р.-419]_-;_-@_-"/>
    <numFmt numFmtId="214" formatCode="_-* #,##0.0&quot;р.&quot;_-;\-* #,##0.0&quot;р.&quot;_-;_-* &quot;-&quot;??&quot;р.&quot;_-;_-@_-"/>
    <numFmt numFmtId="215" formatCode="_-* #,##0&quot;р.&quot;_-;\-* #,##0&quot;р.&quot;_-;_-* &quot;-&quot;??&quot;р.&quot;_-;_-@_-"/>
    <numFmt numFmtId="216" formatCode="_-* #,##0.0_р_._-;\-* #,##0.0_р_._-;_-* &quot;-&quot;?_р_._-;_-@_-"/>
    <numFmt numFmtId="217" formatCode="_-* #,##0.00_р_._-;\-* #,##0.00_р_._-;_-* &quot;-&quot;?_р_._-;_-@_-"/>
    <numFmt numFmtId="218" formatCode="_-* #,##0_р_._-;\-* #,##0_р_._-;_-* &quot;-&quot;?_р_._-;_-@_-"/>
    <numFmt numFmtId="219" formatCode="#,##0.00&quot;р.&quot;"/>
    <numFmt numFmtId="220" formatCode="_-* #,##0.0_р_._-;\-* #,##0.0_р_._-;_-* &quot;-&quot;_р_._-;_-@_-"/>
    <numFmt numFmtId="221" formatCode="_-* #,##0.00_р_._-;\-* #,##0.00_р_._-;_-* &quot;-&quot;_р_._-;_-@_-"/>
    <numFmt numFmtId="222" formatCode="0.000000"/>
    <numFmt numFmtId="223" formatCode="#,##0_р_."/>
    <numFmt numFmtId="224" formatCode="#,##0.00_р_."/>
    <numFmt numFmtId="225" formatCode="0.0000000"/>
    <numFmt numFmtId="226" formatCode="#,##0.00_ ;\-#,##0.00\ 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8"/>
      <name val="Arial Cyr"/>
      <family val="0"/>
    </font>
    <font>
      <b/>
      <sz val="26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6"/>
      <color indexed="8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26"/>
      <name val="Times New Roman"/>
      <family val="1"/>
    </font>
    <font>
      <sz val="26"/>
      <name val="Arial Cyr"/>
      <family val="0"/>
    </font>
    <font>
      <b/>
      <sz val="26"/>
      <color indexed="8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sz val="24"/>
      <name val="Arial Cyr"/>
      <family val="0"/>
    </font>
    <font>
      <sz val="28"/>
      <color indexed="8"/>
      <name val="Times New Roman"/>
      <family val="1"/>
    </font>
    <font>
      <sz val="16"/>
      <color rgb="FF000000"/>
      <name val="Times New Roman"/>
      <family val="1"/>
    </font>
    <font>
      <sz val="2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3" fillId="0" borderId="0" xfId="57" applyFont="1" applyFill="1" applyAlignment="1">
      <alignment horizontal="center" vertic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Border="1">
      <alignment/>
      <protection/>
    </xf>
    <xf numFmtId="0" fontId="25" fillId="0" borderId="0" xfId="56" applyFont="1">
      <alignment/>
      <protection/>
    </xf>
    <xf numFmtId="3" fontId="25" fillId="0" borderId="0" xfId="56" applyNumberFormat="1" applyFont="1" applyBorder="1">
      <alignment/>
      <protection/>
    </xf>
    <xf numFmtId="3" fontId="25" fillId="0" borderId="0" xfId="56" applyNumberFormat="1" applyFont="1" applyBorder="1" applyAlignment="1">
      <alignment/>
      <protection/>
    </xf>
    <xf numFmtId="0" fontId="22" fillId="0" borderId="0" xfId="56" applyFont="1" applyAlignment="1">
      <alignment horizontal="center"/>
      <protection/>
    </xf>
    <xf numFmtId="0" fontId="21" fillId="0" borderId="0" xfId="56" applyFont="1" applyBorder="1" applyAlignment="1">
      <alignment horizontal="center" vertical="center"/>
      <protection/>
    </xf>
    <xf numFmtId="0" fontId="21" fillId="0" borderId="0" xfId="56" applyFont="1" applyBorder="1" applyAlignment="1">
      <alignment vertical="center" wrapText="1"/>
      <protection/>
    </xf>
    <xf numFmtId="0" fontId="21" fillId="0" borderId="0" xfId="56" applyFont="1" applyBorder="1" applyAlignment="1">
      <alignment horizontal="center" vertical="center" wrapText="1"/>
      <protection/>
    </xf>
    <xf numFmtId="1" fontId="21" fillId="0" borderId="0" xfId="56" applyNumberFormat="1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/>
      <protection/>
    </xf>
    <xf numFmtId="16" fontId="27" fillId="0" borderId="10" xfId="56" applyNumberFormat="1" applyFont="1" applyBorder="1" applyAlignment="1">
      <alignment horizontal="center" vertical="center" wrapText="1"/>
      <protection/>
    </xf>
    <xf numFmtId="0" fontId="27" fillId="0" borderId="10" xfId="56" applyFont="1" applyBorder="1" applyAlignment="1">
      <alignment horizontal="center" vertical="center"/>
      <protection/>
    </xf>
    <xf numFmtId="0" fontId="21" fillId="0" borderId="0" xfId="56" applyFont="1" applyBorder="1" applyAlignment="1">
      <alignment/>
      <protection/>
    </xf>
    <xf numFmtId="0" fontId="21" fillId="0" borderId="0" xfId="56" applyFont="1" applyAlignment="1">
      <alignment horizontal="center"/>
      <protection/>
    </xf>
    <xf numFmtId="0" fontId="27" fillId="24" borderId="10" xfId="56" applyFont="1" applyFill="1" applyBorder="1" applyAlignment="1">
      <alignment horizontal="center" vertical="center" wrapText="1"/>
      <protection/>
    </xf>
    <xf numFmtId="175" fontId="25" fillId="0" borderId="0" xfId="56" applyNumberFormat="1" applyFont="1">
      <alignment/>
      <protection/>
    </xf>
    <xf numFmtId="0" fontId="27" fillId="24" borderId="10" xfId="0" applyFont="1" applyFill="1" applyBorder="1" applyAlignment="1">
      <alignment vertical="center" wrapText="1"/>
    </xf>
    <xf numFmtId="3" fontId="21" fillId="0" borderId="0" xfId="56" applyNumberFormat="1" applyFont="1" applyBorder="1" applyAlignment="1">
      <alignment horizontal="left" indent="3"/>
      <protection/>
    </xf>
    <xf numFmtId="0" fontId="29" fillId="0" borderId="0" xfId="59" applyFont="1" applyAlignment="1">
      <alignment vertical="center"/>
      <protection/>
    </xf>
    <xf numFmtId="0" fontId="27" fillId="0" borderId="0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vertical="center" wrapText="1"/>
      <protection/>
    </xf>
    <xf numFmtId="3" fontId="27" fillId="0" borderId="0" xfId="56" applyNumberFormat="1" applyFont="1" applyBorder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182" fontId="27" fillId="0" borderId="0" xfId="67" applyNumberFormat="1" applyFont="1" applyBorder="1" applyAlignment="1">
      <alignment horizontal="center" vertical="center"/>
    </xf>
    <xf numFmtId="0" fontId="34" fillId="0" borderId="0" xfId="59" applyFont="1" applyAlignment="1">
      <alignment vertical="center"/>
      <protection/>
    </xf>
    <xf numFmtId="0" fontId="35" fillId="0" borderId="0" xfId="0" applyFont="1" applyAlignment="1">
      <alignment/>
    </xf>
    <xf numFmtId="0" fontId="34" fillId="0" borderId="0" xfId="59" applyFont="1" applyBorder="1" applyAlignment="1">
      <alignment horizontal="center" vertical="center"/>
      <protection/>
    </xf>
    <xf numFmtId="0" fontId="32" fillId="0" borderId="0" xfId="56" applyFont="1" applyAlignment="1">
      <alignment horizontal="left"/>
      <protection/>
    </xf>
    <xf numFmtId="14" fontId="27" fillId="0" borderId="0" xfId="56" applyNumberFormat="1" applyFont="1" applyBorder="1" applyAlignment="1">
      <alignment vertical="center"/>
      <protection/>
    </xf>
    <xf numFmtId="44" fontId="25" fillId="0" borderId="0" xfId="56" applyNumberFormat="1" applyFont="1">
      <alignment/>
      <protection/>
    </xf>
    <xf numFmtId="14" fontId="27" fillId="0" borderId="0" xfId="56" applyNumberFormat="1" applyFont="1" applyBorder="1" applyAlignment="1">
      <alignment horizontal="left" vertical="center"/>
      <protection/>
    </xf>
    <xf numFmtId="0" fontId="27" fillId="0" borderId="0" xfId="58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49" fontId="27" fillId="0" borderId="0" xfId="56" applyNumberFormat="1" applyFont="1" applyBorder="1" applyAlignment="1">
      <alignment/>
      <protection/>
    </xf>
    <xf numFmtId="0" fontId="27" fillId="0" borderId="0" xfId="56" applyFont="1">
      <alignment/>
      <protection/>
    </xf>
    <xf numFmtId="0" fontId="36" fillId="0" borderId="0" xfId="55" applyFont="1" applyAlignment="1">
      <alignment/>
      <protection/>
    </xf>
    <xf numFmtId="0" fontId="27" fillId="0" borderId="0" xfId="58" applyFont="1" applyBorder="1" applyAlignment="1">
      <alignment horizontal="center" wrapText="1"/>
      <protection/>
    </xf>
    <xf numFmtId="0" fontId="0" fillId="0" borderId="0" xfId="54" applyAlignment="1">
      <alignment/>
      <protection/>
    </xf>
    <xf numFmtId="0" fontId="42" fillId="0" borderId="0" xfId="55" applyFont="1" applyBorder="1" applyAlignment="1">
      <alignment vertical="center"/>
      <protection/>
    </xf>
    <xf numFmtId="0" fontId="33" fillId="0" borderId="0" xfId="55" applyFont="1" applyAlignment="1">
      <alignment vertical="center"/>
      <protection/>
    </xf>
    <xf numFmtId="0" fontId="27" fillId="25" borderId="11" xfId="0" applyFont="1" applyFill="1" applyBorder="1" applyAlignment="1">
      <alignment vertical="center" wrapText="1"/>
    </xf>
    <xf numFmtId="16" fontId="27" fillId="25" borderId="11" xfId="56" applyNumberFormat="1" applyFont="1" applyFill="1" applyBorder="1" applyAlignment="1">
      <alignment vertical="center" wrapText="1"/>
      <protection/>
    </xf>
    <xf numFmtId="0" fontId="27" fillId="25" borderId="11" xfId="56" applyFont="1" applyFill="1" applyBorder="1" applyAlignment="1">
      <alignment vertical="center"/>
      <protection/>
    </xf>
    <xf numFmtId="0" fontId="21" fillId="25" borderId="11" xfId="56" applyFont="1" applyFill="1" applyBorder="1" applyAlignment="1">
      <alignment vertical="center" wrapText="1"/>
      <protection/>
    </xf>
    <xf numFmtId="16" fontId="27" fillId="0" borderId="11" xfId="56" applyNumberFormat="1" applyFont="1" applyBorder="1" applyAlignment="1">
      <alignment vertical="center" wrapText="1"/>
      <protection/>
    </xf>
    <xf numFmtId="0" fontId="27" fillId="0" borderId="10" xfId="56" applyFont="1" applyBorder="1" applyAlignment="1">
      <alignment vertical="center"/>
      <protection/>
    </xf>
    <xf numFmtId="0" fontId="27" fillId="0" borderId="10" xfId="56" applyFont="1" applyBorder="1" applyAlignment="1">
      <alignment vertical="center" wrapText="1"/>
      <protection/>
    </xf>
    <xf numFmtId="0" fontId="21" fillId="0" borderId="10" xfId="56" applyFont="1" applyBorder="1" applyAlignment="1">
      <alignment vertical="center" wrapText="1"/>
      <protection/>
    </xf>
    <xf numFmtId="0" fontId="27" fillId="25" borderId="10" xfId="56" applyFont="1" applyFill="1" applyBorder="1" applyAlignment="1">
      <alignment vertical="center"/>
      <protection/>
    </xf>
    <xf numFmtId="0" fontId="27" fillId="25" borderId="10" xfId="56" applyFont="1" applyFill="1" applyBorder="1" applyAlignment="1">
      <alignment vertical="center" wrapText="1"/>
      <protection/>
    </xf>
    <xf numFmtId="0" fontId="33" fillId="0" borderId="0" xfId="56" applyFont="1" applyAlignment="1">
      <alignment/>
      <protection/>
    </xf>
    <xf numFmtId="0" fontId="43" fillId="0" borderId="0" xfId="57" applyFont="1" applyFill="1" applyBorder="1" applyAlignment="1">
      <alignment horizontal="center" vertical="center"/>
      <protection/>
    </xf>
    <xf numFmtId="0" fontId="44" fillId="0" borderId="0" xfId="57" applyFont="1" applyFill="1" applyBorder="1" applyAlignment="1">
      <alignment horizontal="center" vertical="center"/>
      <protection/>
    </xf>
    <xf numFmtId="0" fontId="44" fillId="0" borderId="12" xfId="57" applyFont="1" applyFill="1" applyBorder="1" applyAlignment="1">
      <alignment horizontal="center" vertical="center"/>
      <protection/>
    </xf>
    <xf numFmtId="0" fontId="27" fillId="25" borderId="10" xfId="59" applyFont="1" applyFill="1" applyBorder="1" applyAlignment="1">
      <alignment vertical="center" wrapText="1"/>
      <protection/>
    </xf>
    <xf numFmtId="0" fontId="29" fillId="25" borderId="10" xfId="59" applyFont="1" applyFill="1" applyBorder="1" applyAlignment="1">
      <alignment horizontal="center" vertical="center"/>
      <protection/>
    </xf>
    <xf numFmtId="0" fontId="27" fillId="25" borderId="10" xfId="59" applyFont="1" applyFill="1" applyBorder="1" applyAlignment="1">
      <alignment horizontal="center" vertical="center" wrapText="1"/>
      <protection/>
    </xf>
    <xf numFmtId="0" fontId="27" fillId="25" borderId="10" xfId="54" applyFont="1" applyFill="1" applyBorder="1" applyAlignment="1" applyProtection="1">
      <alignment horizontal="left" vertical="center" wrapText="1"/>
      <protection locked="0"/>
    </xf>
    <xf numFmtId="0" fontId="21" fillId="25" borderId="10" xfId="59" applyFont="1" applyFill="1" applyBorder="1" applyAlignment="1">
      <alignment horizontal="center" vertical="center"/>
      <protection/>
    </xf>
    <xf numFmtId="0" fontId="27" fillId="25" borderId="10" xfId="59" applyFont="1" applyFill="1" applyBorder="1" applyAlignment="1">
      <alignment vertical="center"/>
      <protection/>
    </xf>
    <xf numFmtId="0" fontId="47" fillId="0" borderId="0" xfId="55" applyFont="1" applyAlignment="1">
      <alignment vertical="center"/>
      <protection/>
    </xf>
    <xf numFmtId="0" fontId="21" fillId="0" borderId="0" xfId="58" applyFont="1" applyBorder="1" applyAlignment="1">
      <alignment horizontal="center" vertical="center" wrapText="1"/>
      <protection/>
    </xf>
    <xf numFmtId="0" fontId="48" fillId="0" borderId="0" xfId="54" applyFont="1">
      <alignment/>
      <protection/>
    </xf>
    <xf numFmtId="0" fontId="47" fillId="0" borderId="0" xfId="55" applyFont="1" applyAlignment="1">
      <alignment/>
      <protection/>
    </xf>
    <xf numFmtId="0" fontId="37" fillId="0" borderId="0" xfId="55" applyFont="1" applyAlignment="1">
      <alignment vertical="center"/>
      <protection/>
    </xf>
    <xf numFmtId="0" fontId="34" fillId="0" borderId="0" xfId="58" applyFont="1" applyBorder="1" applyAlignment="1">
      <alignment horizontal="center" vertical="center" wrapText="1"/>
      <protection/>
    </xf>
    <xf numFmtId="0" fontId="37" fillId="0" borderId="0" xfId="55" applyFont="1" applyAlignment="1">
      <alignment/>
      <protection/>
    </xf>
    <xf numFmtId="0" fontId="34" fillId="0" borderId="0" xfId="56" applyFont="1">
      <alignment/>
      <protection/>
    </xf>
    <xf numFmtId="0" fontId="24" fillId="25" borderId="10" xfId="56" applyFont="1" applyFill="1" applyBorder="1" applyAlignment="1">
      <alignment vertical="center"/>
      <protection/>
    </xf>
    <xf numFmtId="0" fontId="24" fillId="25" borderId="10" xfId="56" applyFont="1" applyFill="1" applyBorder="1" applyAlignment="1">
      <alignment vertical="center" wrapText="1"/>
      <protection/>
    </xf>
    <xf numFmtId="1" fontId="25" fillId="25" borderId="10" xfId="56" applyNumberFormat="1" applyFont="1" applyFill="1" applyBorder="1" applyAlignment="1">
      <alignment horizontal="center" vertical="center" wrapText="1"/>
      <protection/>
    </xf>
    <xf numFmtId="1" fontId="25" fillId="25" borderId="10" xfId="56" applyNumberFormat="1" applyFont="1" applyFill="1" applyBorder="1" applyAlignment="1">
      <alignment horizontal="center" vertical="center"/>
      <protection/>
    </xf>
    <xf numFmtId="0" fontId="27" fillId="0" borderId="0" xfId="55" applyFont="1" applyAlignment="1">
      <alignment vertical="center"/>
      <protection/>
    </xf>
    <xf numFmtId="14" fontId="36" fillId="0" borderId="0" xfId="55" applyNumberFormat="1" applyFont="1" applyBorder="1" applyAlignment="1">
      <alignment horizontal="left" vertical="center"/>
      <protection/>
    </xf>
    <xf numFmtId="0" fontId="36" fillId="0" borderId="0" xfId="55" applyFont="1" applyBorder="1" applyAlignment="1">
      <alignment vertical="center"/>
      <protection/>
    </xf>
    <xf numFmtId="0" fontId="32" fillId="0" borderId="0" xfId="55" applyFont="1" applyAlignment="1">
      <alignment vertical="center"/>
      <protection/>
    </xf>
    <xf numFmtId="14" fontId="49" fillId="0" borderId="0" xfId="55" applyNumberFormat="1" applyFont="1" applyBorder="1" applyAlignment="1">
      <alignment horizontal="left" vertical="center"/>
      <protection/>
    </xf>
    <xf numFmtId="0" fontId="32" fillId="0" borderId="0" xfId="56" applyFont="1" applyAlignment="1">
      <alignment horizontal="center"/>
      <protection/>
    </xf>
    <xf numFmtId="0" fontId="21" fillId="0" borderId="0" xfId="55" applyFont="1" applyAlignment="1">
      <alignment vertical="center"/>
      <protection/>
    </xf>
    <xf numFmtId="0" fontId="27" fillId="0" borderId="0" xfId="56" applyFont="1" applyAlignment="1">
      <alignment horizontal="center"/>
      <protection/>
    </xf>
    <xf numFmtId="0" fontId="27" fillId="0" borderId="0" xfId="55" applyFont="1" applyBorder="1" applyAlignment="1">
      <alignment vertical="center"/>
      <protection/>
    </xf>
    <xf numFmtId="213" fontId="25" fillId="0" borderId="0" xfId="56" applyNumberFormat="1" applyFont="1" applyBorder="1">
      <alignment/>
      <protection/>
    </xf>
    <xf numFmtId="16" fontId="24" fillId="25" borderId="10" xfId="56" applyNumberFormat="1" applyFont="1" applyFill="1" applyBorder="1" applyAlignment="1">
      <alignment vertical="center" wrapText="1"/>
      <protection/>
    </xf>
    <xf numFmtId="0" fontId="25" fillId="25" borderId="10" xfId="56" applyFont="1" applyFill="1" applyBorder="1" applyAlignment="1">
      <alignment vertical="center" wrapText="1"/>
      <protection/>
    </xf>
    <xf numFmtId="0" fontId="25" fillId="25" borderId="10" xfId="56" applyFont="1" applyFill="1" applyBorder="1" applyAlignment="1">
      <alignment vertical="center"/>
      <protection/>
    </xf>
    <xf numFmtId="224" fontId="21" fillId="25" borderId="10" xfId="43" applyNumberFormat="1" applyFont="1" applyFill="1" applyBorder="1" applyAlignment="1">
      <alignment horizontal="center" vertical="center"/>
    </xf>
    <xf numFmtId="224" fontId="27" fillId="24" borderId="10" xfId="0" applyNumberFormat="1" applyFont="1" applyFill="1" applyBorder="1" applyAlignment="1">
      <alignment horizontal="center" vertical="center" wrapText="1"/>
    </xf>
    <xf numFmtId="43" fontId="32" fillId="25" borderId="10" xfId="43" applyNumberFormat="1" applyFont="1" applyFill="1" applyBorder="1" applyAlignment="1">
      <alignment horizontal="center" vertical="center"/>
    </xf>
    <xf numFmtId="43" fontId="32" fillId="25" borderId="10" xfId="43" applyNumberFormat="1" applyFont="1" applyFill="1" applyBorder="1" applyAlignment="1">
      <alignment vertical="center"/>
    </xf>
    <xf numFmtId="224" fontId="32" fillId="25" borderId="10" xfId="0" applyNumberFormat="1" applyFont="1" applyFill="1" applyBorder="1" applyAlignment="1">
      <alignment horizontal="center" vertical="center" wrapText="1"/>
    </xf>
    <xf numFmtId="224" fontId="32" fillId="25" borderId="13" xfId="56" applyNumberFormat="1" applyFont="1" applyFill="1" applyBorder="1" applyAlignment="1">
      <alignment horizontal="center" vertical="center"/>
      <protection/>
    </xf>
    <xf numFmtId="224" fontId="32" fillId="25" borderId="10" xfId="56" applyNumberFormat="1" applyFont="1" applyFill="1" applyBorder="1" applyAlignment="1">
      <alignment horizontal="center" vertical="center"/>
      <protection/>
    </xf>
    <xf numFmtId="224" fontId="32" fillId="25" borderId="10" xfId="56" applyNumberFormat="1" applyFont="1" applyFill="1" applyBorder="1" applyAlignment="1">
      <alignment horizontal="center"/>
      <protection/>
    </xf>
    <xf numFmtId="224" fontId="27" fillId="25" borderId="10" xfId="59" applyNumberFormat="1" applyFont="1" applyFill="1" applyBorder="1" applyAlignment="1">
      <alignment horizontal="center" vertical="center"/>
      <protection/>
    </xf>
    <xf numFmtId="224" fontId="27" fillId="0" borderId="10" xfId="0" applyNumberFormat="1" applyFont="1" applyBorder="1" applyAlignment="1">
      <alignment horizontal="center" vertical="center"/>
    </xf>
    <xf numFmtId="224" fontId="27" fillId="24" borderId="10" xfId="43" applyNumberFormat="1" applyFont="1" applyFill="1" applyBorder="1" applyAlignment="1">
      <alignment horizontal="center" vertical="center" wrapText="1"/>
    </xf>
    <xf numFmtId="224" fontId="27" fillId="0" borderId="10" xfId="43" applyNumberFormat="1" applyFont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 wrapText="1"/>
    </xf>
    <xf numFmtId="0" fontId="49" fillId="0" borderId="0" xfId="55" applyFont="1" applyAlignment="1">
      <alignment/>
      <protection/>
    </xf>
    <xf numFmtId="0" fontId="32" fillId="0" borderId="0" xfId="58" applyFont="1" applyBorder="1" applyAlignment="1">
      <alignment horizontal="center" wrapText="1"/>
      <protection/>
    </xf>
    <xf numFmtId="0" fontId="50" fillId="0" borderId="0" xfId="54" applyFont="1" applyAlignment="1">
      <alignment/>
      <protection/>
    </xf>
    <xf numFmtId="0" fontId="21" fillId="25" borderId="0" xfId="59" applyFont="1" applyFill="1" applyBorder="1" applyAlignment="1">
      <alignment horizontal="center" vertical="center"/>
      <protection/>
    </xf>
    <xf numFmtId="0" fontId="27" fillId="25" borderId="0" xfId="54" applyFont="1" applyFill="1" applyBorder="1" applyAlignment="1" applyProtection="1">
      <alignment horizontal="left" vertical="center" wrapText="1"/>
      <protection locked="0"/>
    </xf>
    <xf numFmtId="0" fontId="27" fillId="25" borderId="0" xfId="59" applyFont="1" applyFill="1" applyBorder="1" applyAlignment="1">
      <alignment vertical="center" wrapText="1"/>
      <protection/>
    </xf>
    <xf numFmtId="224" fontId="27" fillId="25" borderId="0" xfId="59" applyNumberFormat="1" applyFont="1" applyFill="1" applyBorder="1" applyAlignment="1">
      <alignment horizontal="center" vertical="center"/>
      <protection/>
    </xf>
    <xf numFmtId="224" fontId="27" fillId="0" borderId="0" xfId="0" applyNumberFormat="1" applyFont="1" applyBorder="1" applyAlignment="1">
      <alignment horizontal="center" vertical="center"/>
    </xf>
    <xf numFmtId="0" fontId="27" fillId="0" borderId="10" xfId="56" applyFont="1" applyBorder="1" applyAlignment="1">
      <alignment horizontal="center" vertical="center" wrapText="1"/>
      <protection/>
    </xf>
    <xf numFmtId="0" fontId="27" fillId="0" borderId="13" xfId="56" applyFont="1" applyFill="1" applyBorder="1" applyAlignment="1">
      <alignment horizontal="center" vertical="center" wrapText="1"/>
      <protection/>
    </xf>
    <xf numFmtId="0" fontId="27" fillId="0" borderId="13" xfId="56" applyFont="1" applyBorder="1" applyAlignment="1">
      <alignment horizontal="center" vertical="center" wrapText="1"/>
      <protection/>
    </xf>
    <xf numFmtId="0" fontId="25" fillId="0" borderId="13" xfId="56" applyFont="1" applyBorder="1" applyAlignment="1">
      <alignment horizontal="center" vertical="center" wrapText="1"/>
      <protection/>
    </xf>
    <xf numFmtId="0" fontId="25" fillId="0" borderId="13" xfId="56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36" fillId="0" borderId="0" xfId="55" applyFont="1" applyBorder="1" applyAlignment="1">
      <alignment horizontal="left"/>
      <protection/>
    </xf>
    <xf numFmtId="0" fontId="27" fillId="0" borderId="0" xfId="54" applyFont="1" applyBorder="1">
      <alignment/>
      <protection/>
    </xf>
    <xf numFmtId="0" fontId="21" fillId="0" borderId="0" xfId="58" applyFont="1" applyBorder="1" applyAlignment="1">
      <alignment horizontal="center" wrapText="1"/>
      <protection/>
    </xf>
    <xf numFmtId="0" fontId="32" fillId="0" borderId="0" xfId="56" applyFont="1">
      <alignment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25" borderId="10" xfId="56" applyFont="1" applyFill="1" applyBorder="1" applyAlignment="1">
      <alignment horizontal="center" vertical="center" wrapText="1"/>
      <protection/>
    </xf>
    <xf numFmtId="0" fontId="31" fillId="0" borderId="10" xfId="56" applyFont="1" applyFill="1" applyBorder="1" applyAlignment="1">
      <alignment vertical="center" wrapText="1"/>
      <protection/>
    </xf>
    <xf numFmtId="0" fontId="27" fillId="25" borderId="11" xfId="56" applyFont="1" applyFill="1" applyBorder="1" applyAlignment="1">
      <alignment horizontal="center" vertical="center" wrapText="1"/>
      <protection/>
    </xf>
    <xf numFmtId="0" fontId="32" fillId="0" borderId="10" xfId="56" applyFont="1" applyFill="1" applyBorder="1" applyAlignment="1">
      <alignment horizontal="left" vertical="center" wrapText="1"/>
      <protection/>
    </xf>
    <xf numFmtId="0" fontId="32" fillId="25" borderId="11" xfId="0" applyFont="1" applyFill="1" applyBorder="1" applyAlignment="1">
      <alignment vertical="center" wrapText="1"/>
    </xf>
    <xf numFmtId="0" fontId="32" fillId="25" borderId="11" xfId="56" applyFont="1" applyFill="1" applyBorder="1" applyAlignment="1">
      <alignment vertical="center" wrapText="1"/>
      <protection/>
    </xf>
    <xf numFmtId="0" fontId="32" fillId="25" borderId="10" xfId="56" applyFont="1" applyFill="1" applyBorder="1" applyAlignment="1">
      <alignment vertical="center" wrapText="1"/>
      <protection/>
    </xf>
    <xf numFmtId="0" fontId="24" fillId="25" borderId="10" xfId="56" applyFont="1" applyFill="1" applyBorder="1" applyAlignment="1">
      <alignment horizontal="center" vertical="center" wrapText="1"/>
      <protection/>
    </xf>
    <xf numFmtId="0" fontId="65" fillId="0" borderId="10" xfId="59" applyFont="1" applyBorder="1" applyAlignment="1">
      <alignment horizontal="center" vertical="center"/>
      <protection/>
    </xf>
    <xf numFmtId="0" fontId="65" fillId="24" borderId="10" xfId="0" applyFont="1" applyFill="1" applyBorder="1" applyAlignment="1">
      <alignment horizontal="left" vertical="center" wrapText="1"/>
    </xf>
    <xf numFmtId="3" fontId="65" fillId="0" borderId="10" xfId="59" applyNumberFormat="1" applyFont="1" applyBorder="1" applyAlignment="1">
      <alignment horizontal="center" vertical="center"/>
      <protection/>
    </xf>
    <xf numFmtId="2" fontId="65" fillId="25" borderId="10" xfId="43" applyNumberFormat="1" applyFont="1" applyFill="1" applyBorder="1" applyAlignment="1">
      <alignment horizontal="center" vertical="center"/>
    </xf>
    <xf numFmtId="0" fontId="65" fillId="0" borderId="10" xfId="54" applyFont="1" applyFill="1" applyBorder="1" applyAlignment="1" applyProtection="1">
      <alignment horizontal="left" vertical="center" wrapText="1"/>
      <protection locked="0"/>
    </xf>
    <xf numFmtId="0" fontId="65" fillId="0" borderId="10" xfId="59" applyFont="1" applyBorder="1" applyAlignment="1">
      <alignment horizontal="center" vertical="center" wrapText="1"/>
      <protection/>
    </xf>
    <xf numFmtId="0" fontId="65" fillId="0" borderId="10" xfId="58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vertical="center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65" fillId="0" borderId="11" xfId="59" applyFont="1" applyBorder="1" applyAlignment="1">
      <alignment horizontal="center" vertical="center" wrapText="1"/>
      <protection/>
    </xf>
    <xf numFmtId="0" fontId="27" fillId="0" borderId="0" xfId="57" applyFont="1" applyAlignment="1">
      <alignment vertical="center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/>
      <protection/>
    </xf>
    <xf numFmtId="0" fontId="28" fillId="0" borderId="14" xfId="57" applyFont="1" applyFill="1" applyBorder="1" applyAlignment="1">
      <alignment horizontal="center" vertical="center" wrapText="1"/>
      <protection/>
    </xf>
    <xf numFmtId="0" fontId="28" fillId="0" borderId="13" xfId="56" applyFont="1" applyFill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center" vertical="center" wrapText="1"/>
      <protection/>
    </xf>
    <xf numFmtId="0" fontId="28" fillId="0" borderId="10" xfId="56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/>
      <protection/>
    </xf>
    <xf numFmtId="0" fontId="27" fillId="0" borderId="10" xfId="57" applyFont="1" applyFill="1" applyBorder="1" applyAlignment="1">
      <alignment vertical="center"/>
      <protection/>
    </xf>
    <xf numFmtId="0" fontId="27" fillId="0" borderId="13" xfId="57" applyFont="1" applyFill="1" applyBorder="1" applyAlignment="1">
      <alignment horizontal="center" vertical="center"/>
      <protection/>
    </xf>
    <xf numFmtId="3" fontId="28" fillId="0" borderId="10" xfId="57" applyNumberFormat="1" applyFont="1" applyFill="1" applyBorder="1" applyAlignment="1">
      <alignment horizontal="center" vertical="center"/>
      <protection/>
    </xf>
    <xf numFmtId="2" fontId="28" fillId="0" borderId="13" xfId="57" applyNumberFormat="1" applyFont="1" applyFill="1" applyBorder="1" applyAlignment="1">
      <alignment horizontal="center" vertical="center"/>
      <protection/>
    </xf>
    <xf numFmtId="4" fontId="28" fillId="0" borderId="13" xfId="57" applyNumberFormat="1" applyFont="1" applyFill="1" applyBorder="1" applyAlignment="1">
      <alignment horizontal="center" vertical="center"/>
      <protection/>
    </xf>
    <xf numFmtId="224" fontId="28" fillId="0" borderId="10" xfId="57" applyNumberFormat="1" applyFont="1" applyFill="1" applyBorder="1" applyAlignment="1">
      <alignment horizontal="center" vertical="center"/>
      <protection/>
    </xf>
    <xf numFmtId="0" fontId="27" fillId="0" borderId="13" xfId="57" applyFont="1" applyFill="1" applyBorder="1" applyAlignment="1">
      <alignment vertical="center" wrapText="1"/>
      <protection/>
    </xf>
    <xf numFmtId="0" fontId="55" fillId="0" borderId="15" xfId="0" applyFont="1" applyBorder="1" applyAlignment="1">
      <alignment vertical="center" wrapText="1"/>
    </xf>
    <xf numFmtId="0" fontId="27" fillId="0" borderId="10" xfId="57" applyFont="1" applyFill="1" applyBorder="1" applyAlignment="1">
      <alignment vertical="center" wrapText="1"/>
      <protection/>
    </xf>
    <xf numFmtId="0" fontId="27" fillId="0" borderId="11" xfId="57" applyFont="1" applyFill="1" applyBorder="1" applyAlignment="1">
      <alignment vertical="center"/>
      <protection/>
    </xf>
    <xf numFmtId="0" fontId="27" fillId="0" borderId="14" xfId="57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vertical="center"/>
      <protection/>
    </xf>
    <xf numFmtId="0" fontId="27" fillId="0" borderId="0" xfId="57" applyFont="1" applyBorder="1" applyAlignment="1">
      <alignment vertical="center"/>
      <protection/>
    </xf>
    <xf numFmtId="0" fontId="36" fillId="0" borderId="0" xfId="55" applyFont="1" applyAlignment="1">
      <alignment vertical="center"/>
      <protection/>
    </xf>
    <xf numFmtId="224" fontId="21" fillId="25" borderId="10" xfId="45" applyNumberFormat="1" applyFont="1" applyFill="1" applyBorder="1" applyAlignment="1">
      <alignment horizontal="center" vertical="center"/>
    </xf>
    <xf numFmtId="2" fontId="28" fillId="0" borderId="10" xfId="57" applyNumberFormat="1" applyFont="1" applyFill="1" applyBorder="1" applyAlignment="1">
      <alignment horizontal="center" vertical="center"/>
      <protection/>
    </xf>
    <xf numFmtId="4" fontId="28" fillId="0" borderId="10" xfId="57" applyNumberFormat="1" applyFont="1" applyFill="1" applyBorder="1" applyAlignment="1">
      <alignment horizontal="center" vertical="center"/>
      <protection/>
    </xf>
    <xf numFmtId="2" fontId="28" fillId="0" borderId="0" xfId="57" applyNumberFormat="1" applyFont="1" applyFill="1" applyBorder="1" applyAlignment="1">
      <alignment horizontal="center" vertical="center"/>
      <protection/>
    </xf>
    <xf numFmtId="4" fontId="28" fillId="0" borderId="0" xfId="57" applyNumberFormat="1" applyFont="1" applyFill="1" applyBorder="1" applyAlignment="1">
      <alignment horizontal="center" vertical="center"/>
      <protection/>
    </xf>
    <xf numFmtId="0" fontId="32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49" fillId="0" borderId="0" xfId="55" applyFont="1" applyAlignment="1">
      <alignment vertical="center"/>
      <protection/>
    </xf>
    <xf numFmtId="0" fontId="32" fillId="0" borderId="0" xfId="58" applyFont="1" applyBorder="1" applyAlignment="1">
      <alignment horizontal="center" vertical="center" wrapText="1"/>
      <protection/>
    </xf>
    <xf numFmtId="0" fontId="65" fillId="0" borderId="0" xfId="59" applyFont="1" applyBorder="1" applyAlignment="1">
      <alignment horizontal="center" vertical="center"/>
      <protection/>
    </xf>
    <xf numFmtId="0" fontId="65" fillId="0" borderId="0" xfId="54" applyFont="1" applyFill="1" applyBorder="1" applyAlignment="1" applyProtection="1">
      <alignment horizontal="left" vertical="center" wrapText="1"/>
      <protection locked="0"/>
    </xf>
    <xf numFmtId="0" fontId="65" fillId="0" borderId="0" xfId="59" applyFont="1" applyBorder="1" applyAlignment="1">
      <alignment horizontal="center" vertical="center" wrapText="1"/>
      <protection/>
    </xf>
    <xf numFmtId="3" fontId="65" fillId="0" borderId="0" xfId="59" applyNumberFormat="1" applyFont="1" applyBorder="1" applyAlignment="1">
      <alignment horizontal="center" vertical="center"/>
      <protection/>
    </xf>
    <xf numFmtId="2" fontId="65" fillId="25" borderId="0" xfId="43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59" applyFont="1" applyAlignment="1">
      <alignment vertical="center"/>
      <protection/>
    </xf>
    <xf numFmtId="0" fontId="58" fillId="0" borderId="0" xfId="0" applyFont="1" applyAlignment="1">
      <alignment/>
    </xf>
    <xf numFmtId="0" fontId="60" fillId="0" borderId="0" xfId="55" applyFont="1" applyAlignment="1">
      <alignment vertical="center"/>
      <protection/>
    </xf>
    <xf numFmtId="14" fontId="61" fillId="0" borderId="0" xfId="55" applyNumberFormat="1" applyFont="1" applyBorder="1" applyAlignment="1">
      <alignment horizontal="left" vertical="center"/>
      <protection/>
    </xf>
    <xf numFmtId="0" fontId="62" fillId="0" borderId="0" xfId="0" applyFont="1" applyAlignment="1">
      <alignment/>
    </xf>
    <xf numFmtId="224" fontId="27" fillId="25" borderId="10" xfId="43" applyNumberFormat="1" applyFont="1" applyFill="1" applyBorder="1" applyAlignment="1">
      <alignment horizontal="center" vertical="center" wrapText="1"/>
    </xf>
    <xf numFmtId="224" fontId="27" fillId="25" borderId="10" xfId="43" applyNumberFormat="1" applyFont="1" applyFill="1" applyBorder="1" applyAlignment="1">
      <alignment horizontal="center" vertical="center"/>
    </xf>
    <xf numFmtId="16" fontId="27" fillId="0" borderId="10" xfId="56" applyNumberFormat="1" applyFont="1" applyBorder="1" applyAlignment="1">
      <alignment vertical="center" wrapText="1"/>
      <protection/>
    </xf>
    <xf numFmtId="0" fontId="27" fillId="25" borderId="10" xfId="0" applyFont="1" applyFill="1" applyBorder="1" applyAlignment="1">
      <alignment vertical="center" wrapText="1"/>
    </xf>
    <xf numFmtId="0" fontId="21" fillId="25" borderId="10" xfId="56" applyFont="1" applyFill="1" applyBorder="1" applyAlignment="1">
      <alignment vertical="center" wrapText="1"/>
      <protection/>
    </xf>
    <xf numFmtId="224" fontId="28" fillId="0" borderId="0" xfId="57" applyNumberFormat="1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vertical="center" wrapText="1"/>
      <protection/>
    </xf>
    <xf numFmtId="0" fontId="33" fillId="0" borderId="0" xfId="55" applyFont="1" applyAlignment="1">
      <alignment horizontal="center" vertical="center"/>
      <protection/>
    </xf>
    <xf numFmtId="0" fontId="41" fillId="0" borderId="0" xfId="55" applyFont="1" applyAlignment="1">
      <alignment horizontal="center" vertical="center"/>
      <protection/>
    </xf>
    <xf numFmtId="0" fontId="32" fillId="0" borderId="0" xfId="57" applyFont="1" applyFill="1" applyBorder="1" applyAlignment="1">
      <alignment horizontal="left" vertical="center" wrapText="1"/>
      <protection/>
    </xf>
    <xf numFmtId="0" fontId="33" fillId="0" borderId="0" xfId="55" applyFont="1" applyBorder="1" applyAlignment="1">
      <alignment horizontal="center" vertical="center"/>
      <protection/>
    </xf>
    <xf numFmtId="0" fontId="41" fillId="0" borderId="0" xfId="55" applyFont="1" applyBorder="1" applyAlignment="1">
      <alignment horizontal="center" vertical="center"/>
      <protection/>
    </xf>
    <xf numFmtId="0" fontId="21" fillId="0" borderId="16" xfId="56" applyFont="1" applyBorder="1" applyAlignment="1">
      <alignment horizontal="left" vertical="center" wrapText="1"/>
      <protection/>
    </xf>
    <xf numFmtId="0" fontId="45" fillId="0" borderId="0" xfId="55" applyFont="1" applyAlignment="1">
      <alignment horizontal="center" vertical="center"/>
      <protection/>
    </xf>
    <xf numFmtId="0" fontId="46" fillId="0" borderId="0" xfId="55" applyFont="1" applyAlignment="1">
      <alignment horizontal="center" vertical="center"/>
      <protection/>
    </xf>
    <xf numFmtId="0" fontId="25" fillId="0" borderId="0" xfId="56" applyFont="1" applyBorder="1" applyAlignment="1">
      <alignment horizontal="left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53" fillId="0" borderId="0" xfId="55" applyFont="1" applyAlignment="1">
      <alignment horizontal="center" vertical="center"/>
      <protection/>
    </xf>
    <xf numFmtId="0" fontId="30" fillId="0" borderId="0" xfId="55" applyFont="1" applyAlignment="1">
      <alignment horizontal="center" vertical="center"/>
      <protection/>
    </xf>
    <xf numFmtId="0" fontId="54" fillId="0" borderId="13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3" xfId="56" applyFont="1" applyBorder="1" applyAlignment="1">
      <alignment horizontal="center" vertical="center" wrapText="1"/>
      <protection/>
    </xf>
    <xf numFmtId="0" fontId="54" fillId="0" borderId="17" xfId="56" applyFont="1" applyBorder="1" applyAlignment="1">
      <alignment horizontal="center" vertical="center" wrapText="1"/>
      <protection/>
    </xf>
    <xf numFmtId="0" fontId="54" fillId="0" borderId="15" xfId="56" applyFont="1" applyBorder="1" applyAlignment="1">
      <alignment horizontal="center" vertical="center" wrapText="1"/>
      <protection/>
    </xf>
    <xf numFmtId="0" fontId="51" fillId="0" borderId="0" xfId="55" applyFont="1" applyAlignment="1">
      <alignment horizontal="center" vertical="center"/>
      <protection/>
    </xf>
    <xf numFmtId="0" fontId="52" fillId="0" borderId="0" xfId="55" applyFont="1" applyAlignment="1">
      <alignment horizontal="center" vertical="center"/>
      <protection/>
    </xf>
    <xf numFmtId="0" fontId="43" fillId="0" borderId="13" xfId="56" applyFont="1" applyBorder="1" applyAlignment="1">
      <alignment horizontal="center" vertical="center" wrapText="1"/>
      <protection/>
    </xf>
    <xf numFmtId="0" fontId="43" fillId="0" borderId="17" xfId="56" applyFont="1" applyBorder="1" applyAlignment="1">
      <alignment horizontal="center" vertical="center" wrapText="1"/>
      <protection/>
    </xf>
    <xf numFmtId="0" fontId="43" fillId="0" borderId="15" xfId="56" applyFont="1" applyBorder="1" applyAlignment="1">
      <alignment horizontal="center" vertical="center" wrapText="1"/>
      <protection/>
    </xf>
    <xf numFmtId="0" fontId="43" fillId="25" borderId="13" xfId="56" applyFont="1" applyFill="1" applyBorder="1" applyAlignment="1">
      <alignment horizontal="center" vertical="center"/>
      <protection/>
    </xf>
    <xf numFmtId="0" fontId="43" fillId="25" borderId="17" xfId="56" applyFont="1" applyFill="1" applyBorder="1" applyAlignment="1">
      <alignment horizontal="center" vertical="center"/>
      <protection/>
    </xf>
    <xf numFmtId="0" fontId="43" fillId="25" borderId="15" xfId="56" applyFont="1" applyFill="1" applyBorder="1" applyAlignment="1">
      <alignment horizontal="center" vertical="center"/>
      <protection/>
    </xf>
    <xf numFmtId="0" fontId="28" fillId="0" borderId="0" xfId="55" applyFont="1" applyAlignment="1">
      <alignment horizontal="center" vertical="center"/>
      <protection/>
    </xf>
    <xf numFmtId="0" fontId="40" fillId="0" borderId="0" xfId="55" applyFont="1" applyAlignment="1">
      <alignment horizontal="center" vertical="center"/>
      <protection/>
    </xf>
    <xf numFmtId="0" fontId="39" fillId="0" borderId="0" xfId="55" applyFont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59" fillId="0" borderId="0" xfId="55" applyFont="1" applyAlignment="1">
      <alignment horizontal="center" vertical="center"/>
      <protection/>
    </xf>
    <xf numFmtId="0" fontId="33" fillId="0" borderId="0" xfId="56" applyFont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 Microsoft Office Excel (2)" xfId="55"/>
    <cellStyle name="Обычный_МАССАЖ" xfId="56"/>
    <cellStyle name="Обычный_Прейскурант   2008 г" xfId="57"/>
    <cellStyle name="Обычный_Прейскурант  Летцы -декабрь  2008 г" xfId="58"/>
    <cellStyle name="Обычный_Расчеты по медик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view="pageBreakPreview" zoomScale="84" zoomScaleNormal="70" zoomScaleSheetLayoutView="84" workbookViewId="0" topLeftCell="A1">
      <selection activeCell="B8" sqref="B8"/>
    </sheetView>
  </sheetViews>
  <sheetFormatPr defaultColWidth="9.00390625" defaultRowHeight="12.75"/>
  <cols>
    <col min="1" max="1" width="8.625" style="143" customWidth="1"/>
    <col min="2" max="2" width="119.75390625" style="143" customWidth="1"/>
    <col min="3" max="3" width="23.75390625" style="143" customWidth="1"/>
    <col min="4" max="4" width="48.875" style="143" hidden="1" customWidth="1"/>
    <col min="5" max="5" width="33.625" style="143" hidden="1" customWidth="1"/>
    <col min="6" max="6" width="28.75390625" style="143" customWidth="1"/>
    <col min="7" max="7" width="51.625" style="143" hidden="1" customWidth="1"/>
    <col min="8" max="8" width="43.375" style="143" hidden="1" customWidth="1"/>
    <col min="9" max="9" width="9.25390625" style="143" bestFit="1" customWidth="1"/>
    <col min="10" max="10" width="0.2421875" style="143" customWidth="1"/>
    <col min="11" max="11" width="9.125" style="143" hidden="1" customWidth="1"/>
    <col min="12" max="16384" width="9.125" style="143" customWidth="1"/>
  </cols>
  <sheetData>
    <row r="1" spans="3:5" ht="18.75">
      <c r="C1" s="75" t="s">
        <v>222</v>
      </c>
      <c r="D1" s="2"/>
      <c r="E1" s="4"/>
    </row>
    <row r="2" spans="3:5" ht="18.75">
      <c r="C2" s="75" t="s">
        <v>171</v>
      </c>
      <c r="D2" s="2"/>
      <c r="E2" s="4"/>
    </row>
    <row r="3" spans="3:5" ht="18.75">
      <c r="C3" s="75" t="s">
        <v>170</v>
      </c>
      <c r="D3" s="2"/>
      <c r="E3" s="4"/>
    </row>
    <row r="4" spans="3:5" ht="18.75">
      <c r="C4" s="76" t="s">
        <v>306</v>
      </c>
      <c r="D4" s="2"/>
      <c r="E4" s="4"/>
    </row>
    <row r="9" spans="1:8" ht="20.25">
      <c r="A9" s="195" t="s">
        <v>152</v>
      </c>
      <c r="B9" s="195"/>
      <c r="C9" s="195"/>
      <c r="D9" s="195"/>
      <c r="E9" s="195"/>
      <c r="F9" s="195"/>
      <c r="G9" s="195"/>
      <c r="H9" s="195"/>
    </row>
    <row r="10" spans="1:8" ht="20.25">
      <c r="A10" s="195" t="s">
        <v>158</v>
      </c>
      <c r="B10" s="195"/>
      <c r="C10" s="195"/>
      <c r="D10" s="195"/>
      <c r="E10" s="195"/>
      <c r="F10" s="195"/>
      <c r="G10" s="42"/>
      <c r="H10" s="42"/>
    </row>
    <row r="11" spans="1:8" ht="20.25">
      <c r="A11" s="196" t="s">
        <v>304</v>
      </c>
      <c r="B11" s="196"/>
      <c r="C11" s="196"/>
      <c r="D11" s="196"/>
      <c r="E11" s="196"/>
      <c r="F11" s="196"/>
      <c r="G11" s="196"/>
      <c r="H11" s="196"/>
    </row>
    <row r="13" spans="1:8" ht="56.25">
      <c r="A13" s="144" t="s">
        <v>0</v>
      </c>
      <c r="B13" s="145" t="s">
        <v>1</v>
      </c>
      <c r="C13" s="146" t="s">
        <v>82</v>
      </c>
      <c r="D13" s="147" t="s">
        <v>193</v>
      </c>
      <c r="E13" s="148" t="s">
        <v>145</v>
      </c>
      <c r="F13" s="149" t="s">
        <v>211</v>
      </c>
      <c r="G13" s="147" t="s">
        <v>194</v>
      </c>
      <c r="H13" s="148" t="s">
        <v>145</v>
      </c>
    </row>
    <row r="14" spans="1:8" ht="18.75" hidden="1">
      <c r="A14" s="150"/>
      <c r="B14" s="151"/>
      <c r="C14" s="152"/>
      <c r="D14" s="152"/>
      <c r="E14" s="152"/>
      <c r="F14" s="153"/>
      <c r="G14" s="153"/>
      <c r="H14" s="153"/>
    </row>
    <row r="15" spans="1:8" ht="18.75">
      <c r="A15" s="150">
        <v>1</v>
      </c>
      <c r="B15" s="159" t="s">
        <v>250</v>
      </c>
      <c r="C15" s="152" t="s">
        <v>83</v>
      </c>
      <c r="D15" s="154">
        <f>F15/1.2</f>
        <v>27.5</v>
      </c>
      <c r="E15" s="155">
        <f>F15-D15</f>
        <v>5.5</v>
      </c>
      <c r="F15" s="156">
        <v>33</v>
      </c>
      <c r="G15" s="154" t="e">
        <f>#REF!/1.2</f>
        <v>#REF!</v>
      </c>
      <c r="H15" s="155" t="e">
        <f>#REF!-G15</f>
        <v>#REF!</v>
      </c>
    </row>
    <row r="16" spans="1:8" ht="18.75" hidden="1">
      <c r="A16" s="150"/>
      <c r="B16" s="151"/>
      <c r="C16" s="152"/>
      <c r="D16" s="154">
        <f>F16/1.2</f>
        <v>0</v>
      </c>
      <c r="E16" s="155">
        <f>F16-D16</f>
        <v>0</v>
      </c>
      <c r="F16" s="156"/>
      <c r="G16" s="154" t="e">
        <f>#REF!/1.2</f>
        <v>#REF!</v>
      </c>
      <c r="H16" s="155" t="e">
        <f>#REF!-G16</f>
        <v>#REF!</v>
      </c>
    </row>
    <row r="17" spans="1:8" ht="18.75" hidden="1">
      <c r="A17" s="150"/>
      <c r="B17" s="157"/>
      <c r="C17" s="158"/>
      <c r="D17" s="154"/>
      <c r="E17" s="155"/>
      <c r="F17" s="156"/>
      <c r="G17" s="154"/>
      <c r="H17" s="155"/>
    </row>
    <row r="18" spans="1:25" ht="18.75">
      <c r="A18" s="150">
        <v>2</v>
      </c>
      <c r="B18" s="151" t="s">
        <v>261</v>
      </c>
      <c r="C18" s="152" t="s">
        <v>83</v>
      </c>
      <c r="D18" s="154">
        <f aca="true" t="shared" si="0" ref="D18:D86">F18/1.2</f>
        <v>3.3333333333333335</v>
      </c>
      <c r="E18" s="155">
        <f aca="true" t="shared" si="1" ref="E18:E35">F18-D18</f>
        <v>0.6666666666666665</v>
      </c>
      <c r="F18" s="156">
        <v>4</v>
      </c>
      <c r="G18" s="154" t="e">
        <f>#REF!/1.2</f>
        <v>#REF!</v>
      </c>
      <c r="H18" s="155" t="e">
        <f>#REF!-G18</f>
        <v>#REF!</v>
      </c>
      <c r="Y18" s="143" t="s">
        <v>181</v>
      </c>
    </row>
    <row r="19" spans="1:8" ht="18.75" hidden="1">
      <c r="A19" s="150"/>
      <c r="B19" s="151"/>
      <c r="C19" s="152"/>
      <c r="D19" s="154">
        <f t="shared" si="0"/>
        <v>0</v>
      </c>
      <c r="E19" s="155">
        <f t="shared" si="1"/>
        <v>0</v>
      </c>
      <c r="F19" s="156"/>
      <c r="G19" s="154" t="e">
        <f>#REF!/1.2</f>
        <v>#REF!</v>
      </c>
      <c r="H19" s="155" t="e">
        <f>#REF!-G19</f>
        <v>#REF!</v>
      </c>
    </row>
    <row r="20" spans="1:8" ht="18.75">
      <c r="A20" s="150">
        <v>3</v>
      </c>
      <c r="B20" s="151" t="s">
        <v>84</v>
      </c>
      <c r="C20" s="152" t="s">
        <v>83</v>
      </c>
      <c r="D20" s="154">
        <f t="shared" si="0"/>
        <v>3.75</v>
      </c>
      <c r="E20" s="155">
        <f t="shared" si="1"/>
        <v>0.75</v>
      </c>
      <c r="F20" s="156">
        <v>4.5</v>
      </c>
      <c r="G20" s="154" t="e">
        <f>#REF!/1.2</f>
        <v>#REF!</v>
      </c>
      <c r="H20" s="155" t="e">
        <f>#REF!-G20</f>
        <v>#REF!</v>
      </c>
    </row>
    <row r="21" spans="1:8" ht="18.75">
      <c r="A21" s="150">
        <v>4</v>
      </c>
      <c r="B21" s="159" t="s">
        <v>206</v>
      </c>
      <c r="C21" s="152"/>
      <c r="D21" s="154">
        <f t="shared" si="0"/>
        <v>26.666666666666668</v>
      </c>
      <c r="E21" s="155">
        <f t="shared" si="1"/>
        <v>5.333333333333332</v>
      </c>
      <c r="F21" s="156">
        <v>32</v>
      </c>
      <c r="G21" s="154" t="e">
        <f>#REF!/1.2</f>
        <v>#REF!</v>
      </c>
      <c r="H21" s="155" t="e">
        <f>#REF!-G21</f>
        <v>#REF!</v>
      </c>
    </row>
    <row r="22" spans="1:8" ht="18.75">
      <c r="A22" s="150">
        <v>5</v>
      </c>
      <c r="B22" s="159" t="s">
        <v>207</v>
      </c>
      <c r="C22" s="152"/>
      <c r="D22" s="154">
        <f t="shared" si="0"/>
        <v>35</v>
      </c>
      <c r="E22" s="155">
        <f t="shared" si="1"/>
        <v>7</v>
      </c>
      <c r="F22" s="156">
        <v>42</v>
      </c>
      <c r="G22" s="154" t="e">
        <f>#REF!/1.2</f>
        <v>#REF!</v>
      </c>
      <c r="H22" s="155" t="e">
        <f>#REF!-G22</f>
        <v>#REF!</v>
      </c>
    </row>
    <row r="23" spans="1:8" ht="28.5" customHeight="1">
      <c r="A23" s="150">
        <v>6</v>
      </c>
      <c r="B23" s="159" t="s">
        <v>236</v>
      </c>
      <c r="C23" s="152"/>
      <c r="D23" s="154">
        <f t="shared" si="0"/>
        <v>20.833333333333336</v>
      </c>
      <c r="E23" s="155">
        <f t="shared" si="1"/>
        <v>4.166666666666664</v>
      </c>
      <c r="F23" s="156">
        <v>25</v>
      </c>
      <c r="G23" s="154"/>
      <c r="H23" s="155"/>
    </row>
    <row r="24" spans="1:8" ht="18.75" customHeight="1">
      <c r="A24" s="150">
        <v>7</v>
      </c>
      <c r="B24" s="159" t="s">
        <v>266</v>
      </c>
      <c r="C24" s="152"/>
      <c r="D24" s="154"/>
      <c r="E24" s="155"/>
      <c r="F24" s="156">
        <v>36</v>
      </c>
      <c r="G24" s="154"/>
      <c r="H24" s="155"/>
    </row>
    <row r="25" spans="1:8" ht="18.75">
      <c r="A25" s="150">
        <v>8</v>
      </c>
      <c r="B25" s="159" t="s">
        <v>226</v>
      </c>
      <c r="C25" s="152"/>
      <c r="D25" s="154">
        <f t="shared" si="0"/>
        <v>37.5</v>
      </c>
      <c r="E25" s="155">
        <f t="shared" si="1"/>
        <v>7.5</v>
      </c>
      <c r="F25" s="156">
        <v>45</v>
      </c>
      <c r="G25" s="154"/>
      <c r="H25" s="155"/>
    </row>
    <row r="26" spans="1:8" ht="18.75">
      <c r="A26" s="150">
        <v>9</v>
      </c>
      <c r="B26" s="159" t="s">
        <v>227</v>
      </c>
      <c r="C26" s="152"/>
      <c r="D26" s="154">
        <f t="shared" si="0"/>
        <v>50</v>
      </c>
      <c r="E26" s="155">
        <f t="shared" si="1"/>
        <v>10</v>
      </c>
      <c r="F26" s="156">
        <v>60</v>
      </c>
      <c r="G26" s="154"/>
      <c r="H26" s="155"/>
    </row>
    <row r="27" spans="1:8" ht="44.25" customHeight="1">
      <c r="A27" s="150">
        <v>10</v>
      </c>
      <c r="B27" s="159" t="s">
        <v>239</v>
      </c>
      <c r="C27" s="152" t="s">
        <v>83</v>
      </c>
      <c r="D27" s="154">
        <f>F27/1.2</f>
        <v>9.166666666666668</v>
      </c>
      <c r="E27" s="155">
        <f t="shared" si="1"/>
        <v>1.8333333333333321</v>
      </c>
      <c r="F27" s="156">
        <v>11</v>
      </c>
      <c r="G27" s="154"/>
      <c r="H27" s="155"/>
    </row>
    <row r="28" spans="1:8" ht="43.5" customHeight="1">
      <c r="A28" s="150">
        <v>11</v>
      </c>
      <c r="B28" s="159" t="s">
        <v>238</v>
      </c>
      <c r="C28" s="152"/>
      <c r="D28" s="154">
        <f t="shared" si="0"/>
        <v>26.666666666666668</v>
      </c>
      <c r="E28" s="155">
        <f t="shared" si="1"/>
        <v>5.333333333333332</v>
      </c>
      <c r="F28" s="156">
        <v>32</v>
      </c>
      <c r="G28" s="154"/>
      <c r="H28" s="155"/>
    </row>
    <row r="29" spans="1:8" ht="37.5">
      <c r="A29" s="150">
        <v>12</v>
      </c>
      <c r="B29" s="159" t="s">
        <v>240</v>
      </c>
      <c r="C29" s="152"/>
      <c r="D29" s="154">
        <f t="shared" si="0"/>
        <v>50</v>
      </c>
      <c r="E29" s="155">
        <f t="shared" si="1"/>
        <v>10</v>
      </c>
      <c r="F29" s="156">
        <v>60</v>
      </c>
      <c r="G29" s="154" t="e">
        <f>#REF!/1.2</f>
        <v>#REF!</v>
      </c>
      <c r="H29" s="155" t="e">
        <f>#REF!-G29</f>
        <v>#REF!</v>
      </c>
    </row>
    <row r="30" spans="1:8" ht="37.5">
      <c r="A30" s="150">
        <v>13</v>
      </c>
      <c r="B30" s="159" t="s">
        <v>241</v>
      </c>
      <c r="C30" s="152"/>
      <c r="D30" s="154">
        <f t="shared" si="0"/>
        <v>62.5</v>
      </c>
      <c r="E30" s="155">
        <f t="shared" si="1"/>
        <v>12.5</v>
      </c>
      <c r="F30" s="156">
        <v>75</v>
      </c>
      <c r="G30" s="154"/>
      <c r="H30" s="155"/>
    </row>
    <row r="31" spans="1:8" ht="18.75">
      <c r="A31" s="150">
        <v>14</v>
      </c>
      <c r="B31" s="159" t="s">
        <v>212</v>
      </c>
      <c r="C31" s="152" t="s">
        <v>83</v>
      </c>
      <c r="D31" s="154">
        <f>F31/1.2</f>
        <v>12.5</v>
      </c>
      <c r="E31" s="155">
        <f t="shared" si="1"/>
        <v>2.5</v>
      </c>
      <c r="F31" s="156">
        <v>15</v>
      </c>
      <c r="G31" s="154"/>
      <c r="H31" s="155"/>
    </row>
    <row r="32" spans="1:8" ht="18.75">
      <c r="A32" s="150">
        <v>15</v>
      </c>
      <c r="B32" s="159" t="s">
        <v>237</v>
      </c>
      <c r="C32" s="152"/>
      <c r="D32" s="154">
        <f>F32/1.2</f>
        <v>37.5</v>
      </c>
      <c r="E32" s="155">
        <f t="shared" si="1"/>
        <v>7.5</v>
      </c>
      <c r="F32" s="156">
        <v>45</v>
      </c>
      <c r="G32" s="154"/>
      <c r="H32" s="155"/>
    </row>
    <row r="33" spans="1:8" ht="18.75">
      <c r="A33" s="150">
        <v>16</v>
      </c>
      <c r="B33" s="159" t="s">
        <v>223</v>
      </c>
      <c r="C33" s="152"/>
      <c r="D33" s="154">
        <f>F33/1.2</f>
        <v>66.66666666666667</v>
      </c>
      <c r="E33" s="155">
        <f t="shared" si="1"/>
        <v>13.333333333333329</v>
      </c>
      <c r="F33" s="156">
        <v>80</v>
      </c>
      <c r="G33" s="154"/>
      <c r="H33" s="155"/>
    </row>
    <row r="34" spans="1:8" ht="18.75">
      <c r="A34" s="150">
        <v>17</v>
      </c>
      <c r="B34" s="159" t="s">
        <v>228</v>
      </c>
      <c r="C34" s="152"/>
      <c r="D34" s="154">
        <f>F34/1.2</f>
        <v>95.83333333333334</v>
      </c>
      <c r="E34" s="155">
        <f t="shared" si="1"/>
        <v>19.166666666666657</v>
      </c>
      <c r="F34" s="156">
        <v>115</v>
      </c>
      <c r="G34" s="154"/>
      <c r="H34" s="155"/>
    </row>
    <row r="35" spans="1:8" ht="18.75">
      <c r="A35" s="150">
        <v>18</v>
      </c>
      <c r="B35" s="159" t="s">
        <v>267</v>
      </c>
      <c r="C35" s="152"/>
      <c r="D35" s="154">
        <f>F35/1.2</f>
        <v>6.666666666666667</v>
      </c>
      <c r="E35" s="155">
        <f t="shared" si="1"/>
        <v>1.333333333333333</v>
      </c>
      <c r="F35" s="156">
        <v>8</v>
      </c>
      <c r="G35" s="154"/>
      <c r="H35" s="155"/>
    </row>
    <row r="36" spans="1:8" ht="18.75">
      <c r="A36" s="150">
        <v>19</v>
      </c>
      <c r="B36" s="159" t="s">
        <v>263</v>
      </c>
      <c r="C36" s="152"/>
      <c r="D36" s="154"/>
      <c r="E36" s="155"/>
      <c r="F36" s="156">
        <v>25</v>
      </c>
      <c r="G36" s="154"/>
      <c r="H36" s="155"/>
    </row>
    <row r="37" spans="1:8" ht="18.75">
      <c r="A37" s="150">
        <v>20</v>
      </c>
      <c r="B37" s="159" t="s">
        <v>264</v>
      </c>
      <c r="C37" s="152"/>
      <c r="D37" s="154"/>
      <c r="E37" s="155"/>
      <c r="F37" s="156">
        <v>45</v>
      </c>
      <c r="G37" s="154"/>
      <c r="H37" s="155"/>
    </row>
    <row r="38" spans="1:8" ht="18.75">
      <c r="A38" s="150">
        <v>21</v>
      </c>
      <c r="B38" s="159" t="s">
        <v>288</v>
      </c>
      <c r="C38" s="152"/>
      <c r="D38" s="154">
        <f>F38/1.2</f>
        <v>6.666666666666667</v>
      </c>
      <c r="E38" s="155">
        <f>F38-D38</f>
        <v>1.333333333333333</v>
      </c>
      <c r="F38" s="156">
        <v>8</v>
      </c>
      <c r="G38" s="154"/>
      <c r="H38" s="155"/>
    </row>
    <row r="39" spans="1:8" ht="18.75">
      <c r="A39" s="150">
        <v>22</v>
      </c>
      <c r="B39" s="159" t="s">
        <v>287</v>
      </c>
      <c r="C39" s="152"/>
      <c r="D39" s="154"/>
      <c r="E39" s="155"/>
      <c r="F39" s="156">
        <v>25</v>
      </c>
      <c r="G39" s="154"/>
      <c r="H39" s="155"/>
    </row>
    <row r="40" spans="1:8" ht="18.75">
      <c r="A40" s="150">
        <v>23</v>
      </c>
      <c r="B40" s="159" t="s">
        <v>289</v>
      </c>
      <c r="C40" s="152"/>
      <c r="D40" s="154"/>
      <c r="E40" s="155"/>
      <c r="F40" s="156">
        <v>45</v>
      </c>
      <c r="G40" s="154"/>
      <c r="H40" s="155"/>
    </row>
    <row r="41" spans="1:8" ht="18.75">
      <c r="A41" s="150">
        <v>24</v>
      </c>
      <c r="B41" s="151" t="s">
        <v>85</v>
      </c>
      <c r="C41" s="152" t="s">
        <v>83</v>
      </c>
      <c r="D41" s="154">
        <f>F41/1.2</f>
        <v>4.166666666666667</v>
      </c>
      <c r="E41" s="155">
        <f aca="true" t="shared" si="2" ref="E41:E70">F41-D41</f>
        <v>0.833333333333333</v>
      </c>
      <c r="F41" s="156">
        <v>5</v>
      </c>
      <c r="G41" s="154"/>
      <c r="H41" s="155"/>
    </row>
    <row r="42" spans="1:8" ht="18.75">
      <c r="A42" s="150">
        <v>25</v>
      </c>
      <c r="B42" s="151" t="s">
        <v>303</v>
      </c>
      <c r="C42" s="152" t="s">
        <v>199</v>
      </c>
      <c r="D42" s="154">
        <f t="shared" si="0"/>
        <v>2.5</v>
      </c>
      <c r="E42" s="155">
        <f t="shared" si="2"/>
        <v>0.5</v>
      </c>
      <c r="F42" s="156">
        <v>3</v>
      </c>
      <c r="G42" s="154" t="e">
        <f>#REF!/1.2</f>
        <v>#REF!</v>
      </c>
      <c r="H42" s="155" t="e">
        <f>#REF!-G42</f>
        <v>#REF!</v>
      </c>
    </row>
    <row r="43" spans="1:8" ht="18.75">
      <c r="A43" s="150">
        <v>26</v>
      </c>
      <c r="B43" s="151" t="s">
        <v>294</v>
      </c>
      <c r="C43" s="152" t="s">
        <v>199</v>
      </c>
      <c r="D43" s="154"/>
      <c r="E43" s="155"/>
      <c r="F43" s="156">
        <v>19</v>
      </c>
      <c r="G43" s="154"/>
      <c r="H43" s="155"/>
    </row>
    <row r="44" spans="1:8" ht="18.75">
      <c r="A44" s="150">
        <v>27</v>
      </c>
      <c r="B44" s="151" t="s">
        <v>213</v>
      </c>
      <c r="C44" s="152" t="s">
        <v>199</v>
      </c>
      <c r="D44" s="154">
        <f t="shared" si="0"/>
        <v>30</v>
      </c>
      <c r="E44" s="155">
        <f t="shared" si="2"/>
        <v>6</v>
      </c>
      <c r="F44" s="156">
        <v>36</v>
      </c>
      <c r="G44" s="154"/>
      <c r="H44" s="155"/>
    </row>
    <row r="45" spans="1:8" ht="18.75">
      <c r="A45" s="150">
        <v>28</v>
      </c>
      <c r="B45" s="151" t="s">
        <v>214</v>
      </c>
      <c r="C45" s="152" t="s">
        <v>199</v>
      </c>
      <c r="D45" s="154">
        <f t="shared" si="0"/>
        <v>41.66666666666667</v>
      </c>
      <c r="E45" s="155">
        <f t="shared" si="2"/>
        <v>8.333333333333329</v>
      </c>
      <c r="F45" s="156">
        <v>50</v>
      </c>
      <c r="G45" s="154"/>
      <c r="H45" s="155"/>
    </row>
    <row r="46" spans="1:8" ht="18.75">
      <c r="A46" s="150">
        <v>29</v>
      </c>
      <c r="B46" s="151" t="s">
        <v>301</v>
      </c>
      <c r="C46" s="152" t="s">
        <v>199</v>
      </c>
      <c r="D46" s="154">
        <f t="shared" si="0"/>
        <v>3.75</v>
      </c>
      <c r="E46" s="155">
        <f t="shared" si="2"/>
        <v>0.75</v>
      </c>
      <c r="F46" s="156">
        <v>4.5</v>
      </c>
      <c r="G46" s="154"/>
      <c r="H46" s="155"/>
    </row>
    <row r="47" spans="1:8" ht="18.75">
      <c r="A47" s="150">
        <v>30</v>
      </c>
      <c r="B47" s="151" t="s">
        <v>302</v>
      </c>
      <c r="C47" s="152" t="s">
        <v>199</v>
      </c>
      <c r="D47" s="154">
        <f t="shared" si="0"/>
        <v>6.25</v>
      </c>
      <c r="E47" s="155">
        <f t="shared" si="2"/>
        <v>1.25</v>
      </c>
      <c r="F47" s="156">
        <v>7.5</v>
      </c>
      <c r="G47" s="154"/>
      <c r="H47" s="155"/>
    </row>
    <row r="48" spans="1:8" ht="18.75">
      <c r="A48" s="150">
        <v>31</v>
      </c>
      <c r="B48" s="151" t="s">
        <v>293</v>
      </c>
      <c r="C48" s="152" t="s">
        <v>199</v>
      </c>
      <c r="D48" s="154">
        <f t="shared" si="0"/>
        <v>8.333333333333334</v>
      </c>
      <c r="E48" s="155">
        <f t="shared" si="2"/>
        <v>1.666666666666666</v>
      </c>
      <c r="F48" s="156">
        <v>10</v>
      </c>
      <c r="G48" s="154"/>
      <c r="H48" s="155"/>
    </row>
    <row r="49" spans="1:8" ht="18.75">
      <c r="A49" s="150">
        <v>32</v>
      </c>
      <c r="B49" s="151" t="s">
        <v>86</v>
      </c>
      <c r="C49" s="152" t="s">
        <v>199</v>
      </c>
      <c r="D49" s="154">
        <f>F49/1.2</f>
        <v>3.3333333333333335</v>
      </c>
      <c r="E49" s="155">
        <f t="shared" si="2"/>
        <v>0.6666666666666665</v>
      </c>
      <c r="F49" s="156">
        <v>4</v>
      </c>
      <c r="G49" s="154"/>
      <c r="H49" s="155"/>
    </row>
    <row r="50" spans="1:8" ht="18.75">
      <c r="A50" s="150">
        <v>33</v>
      </c>
      <c r="B50" s="151" t="s">
        <v>86</v>
      </c>
      <c r="C50" s="152" t="s">
        <v>133</v>
      </c>
      <c r="D50" s="154">
        <f>F50/1.2</f>
        <v>5.833333333333334</v>
      </c>
      <c r="E50" s="155">
        <f t="shared" si="2"/>
        <v>1.166666666666666</v>
      </c>
      <c r="F50" s="156">
        <v>7</v>
      </c>
      <c r="G50" s="154"/>
      <c r="H50" s="155"/>
    </row>
    <row r="51" spans="1:8" ht="18.75">
      <c r="A51" s="150">
        <v>34</v>
      </c>
      <c r="B51" s="151" t="s">
        <v>87</v>
      </c>
      <c r="C51" s="152" t="s">
        <v>134</v>
      </c>
      <c r="D51" s="154">
        <f t="shared" si="0"/>
        <v>2.5</v>
      </c>
      <c r="E51" s="155">
        <f t="shared" si="2"/>
        <v>0.5</v>
      </c>
      <c r="F51" s="156">
        <v>3</v>
      </c>
      <c r="G51" s="154" t="e">
        <f>#REF!/1.2</f>
        <v>#REF!</v>
      </c>
      <c r="H51" s="155" t="e">
        <f>#REF!-G51</f>
        <v>#REF!</v>
      </c>
    </row>
    <row r="52" spans="1:8" ht="18.75">
      <c r="A52" s="150">
        <v>35</v>
      </c>
      <c r="B52" s="151" t="s">
        <v>87</v>
      </c>
      <c r="C52" s="152" t="s">
        <v>83</v>
      </c>
      <c r="D52" s="154">
        <f t="shared" si="0"/>
        <v>4.166666666666667</v>
      </c>
      <c r="E52" s="155">
        <f t="shared" si="2"/>
        <v>0.833333333333333</v>
      </c>
      <c r="F52" s="156">
        <v>5</v>
      </c>
      <c r="G52" s="154" t="e">
        <f>#REF!/1.2</f>
        <v>#REF!</v>
      </c>
      <c r="H52" s="155" t="e">
        <f>#REF!-G52</f>
        <v>#REF!</v>
      </c>
    </row>
    <row r="53" spans="1:8" ht="18.75">
      <c r="A53" s="150">
        <v>36</v>
      </c>
      <c r="B53" s="151" t="s">
        <v>87</v>
      </c>
      <c r="C53" s="152" t="s">
        <v>133</v>
      </c>
      <c r="D53" s="154">
        <f t="shared" si="0"/>
        <v>7.5</v>
      </c>
      <c r="E53" s="155">
        <f t="shared" si="2"/>
        <v>1.5</v>
      </c>
      <c r="F53" s="156">
        <v>9</v>
      </c>
      <c r="G53" s="154" t="e">
        <f>#REF!/1.2</f>
        <v>#REF!</v>
      </c>
      <c r="H53" s="155" t="e">
        <f>#REF!-G53</f>
        <v>#REF!</v>
      </c>
    </row>
    <row r="54" spans="1:8" ht="18.75">
      <c r="A54" s="150">
        <v>37</v>
      </c>
      <c r="B54" s="151" t="s">
        <v>87</v>
      </c>
      <c r="C54" s="152" t="s">
        <v>135</v>
      </c>
      <c r="D54" s="154">
        <f t="shared" si="0"/>
        <v>10</v>
      </c>
      <c r="E54" s="155">
        <f t="shared" si="2"/>
        <v>2</v>
      </c>
      <c r="F54" s="156">
        <v>12</v>
      </c>
      <c r="G54" s="154" t="e">
        <f>#REF!/1.2</f>
        <v>#REF!</v>
      </c>
      <c r="H54" s="155" t="e">
        <f>#REF!-G54</f>
        <v>#REF!</v>
      </c>
    </row>
    <row r="55" spans="1:8" ht="18.75">
      <c r="A55" s="150">
        <v>38</v>
      </c>
      <c r="B55" s="159" t="s">
        <v>88</v>
      </c>
      <c r="C55" s="152" t="s">
        <v>83</v>
      </c>
      <c r="D55" s="154">
        <f t="shared" si="0"/>
        <v>25</v>
      </c>
      <c r="E55" s="155">
        <f t="shared" si="2"/>
        <v>5</v>
      </c>
      <c r="F55" s="156">
        <v>30</v>
      </c>
      <c r="G55" s="154" t="e">
        <f>#REF!/1.2</f>
        <v>#REF!</v>
      </c>
      <c r="H55" s="155" t="e">
        <f>#REF!-G55</f>
        <v>#REF!</v>
      </c>
    </row>
    <row r="56" spans="1:8" ht="18.75">
      <c r="A56" s="150">
        <v>39</v>
      </c>
      <c r="B56" s="151" t="s">
        <v>200</v>
      </c>
      <c r="C56" s="152" t="s">
        <v>83</v>
      </c>
      <c r="D56" s="154">
        <f t="shared" si="0"/>
        <v>4.166666666666667</v>
      </c>
      <c r="E56" s="155">
        <f t="shared" si="2"/>
        <v>0.833333333333333</v>
      </c>
      <c r="F56" s="156">
        <v>5</v>
      </c>
      <c r="G56" s="154" t="e">
        <f>#REF!/1.2</f>
        <v>#REF!</v>
      </c>
      <c r="H56" s="155" t="e">
        <f>#REF!-G56</f>
        <v>#REF!</v>
      </c>
    </row>
    <row r="57" spans="1:8" ht="18.75">
      <c r="A57" s="150">
        <v>40</v>
      </c>
      <c r="B57" s="159" t="s">
        <v>216</v>
      </c>
      <c r="C57" s="152"/>
      <c r="D57" s="154">
        <f t="shared" si="0"/>
        <v>13.75</v>
      </c>
      <c r="E57" s="155">
        <f t="shared" si="2"/>
        <v>2.75</v>
      </c>
      <c r="F57" s="156">
        <v>16.5</v>
      </c>
      <c r="G57" s="154" t="e">
        <f>#REF!/1.2</f>
        <v>#REF!</v>
      </c>
      <c r="H57" s="155" t="e">
        <f>#REF!-G57</f>
        <v>#REF!</v>
      </c>
    </row>
    <row r="58" spans="1:8" ht="18.75">
      <c r="A58" s="150">
        <v>41</v>
      </c>
      <c r="B58" s="159" t="s">
        <v>201</v>
      </c>
      <c r="C58" s="152"/>
      <c r="D58" s="154">
        <f t="shared" si="0"/>
        <v>25</v>
      </c>
      <c r="E58" s="155">
        <f t="shared" si="2"/>
        <v>5</v>
      </c>
      <c r="F58" s="156">
        <v>30</v>
      </c>
      <c r="G58" s="154" t="e">
        <f>#REF!/1.2</f>
        <v>#REF!</v>
      </c>
      <c r="H58" s="155" t="e">
        <f>#REF!-G58</f>
        <v>#REF!</v>
      </c>
    </row>
    <row r="59" spans="1:8" ht="18.75">
      <c r="A59" s="150">
        <v>42</v>
      </c>
      <c r="B59" s="159" t="s">
        <v>215</v>
      </c>
      <c r="C59" s="152"/>
      <c r="D59" s="154">
        <f t="shared" si="0"/>
        <v>33.333333333333336</v>
      </c>
      <c r="E59" s="155">
        <f t="shared" si="2"/>
        <v>6.666666666666664</v>
      </c>
      <c r="F59" s="156">
        <v>40</v>
      </c>
      <c r="G59" s="154" t="e">
        <f>#REF!/1.2</f>
        <v>#REF!</v>
      </c>
      <c r="H59" s="155" t="e">
        <f>#REF!-G59</f>
        <v>#REF!</v>
      </c>
    </row>
    <row r="60" spans="1:8" ht="18.75">
      <c r="A60" s="150">
        <v>43</v>
      </c>
      <c r="B60" s="151" t="s">
        <v>286</v>
      </c>
      <c r="C60" s="152" t="s">
        <v>83</v>
      </c>
      <c r="D60" s="154">
        <f>F60/1.2</f>
        <v>4.166666666666667</v>
      </c>
      <c r="E60" s="155">
        <f>F60-D60</f>
        <v>0.833333333333333</v>
      </c>
      <c r="F60" s="156">
        <v>5</v>
      </c>
      <c r="G60" s="154"/>
      <c r="H60" s="155"/>
    </row>
    <row r="61" spans="1:8" ht="18.75">
      <c r="A61" s="150">
        <v>44</v>
      </c>
      <c r="B61" s="159" t="s">
        <v>283</v>
      </c>
      <c r="C61" s="152"/>
      <c r="D61" s="154">
        <f>F61/1.2</f>
        <v>13.75</v>
      </c>
      <c r="E61" s="155">
        <f>F61-D61</f>
        <v>2.75</v>
      </c>
      <c r="F61" s="156">
        <v>16.5</v>
      </c>
      <c r="G61" s="154"/>
      <c r="H61" s="155"/>
    </row>
    <row r="62" spans="1:8" ht="18.75">
      <c r="A62" s="150">
        <v>45</v>
      </c>
      <c r="B62" s="159" t="s">
        <v>284</v>
      </c>
      <c r="C62" s="152"/>
      <c r="D62" s="154">
        <f>F62/1.2</f>
        <v>25</v>
      </c>
      <c r="E62" s="155">
        <f>F62-D62</f>
        <v>5</v>
      </c>
      <c r="F62" s="156">
        <v>30</v>
      </c>
      <c r="G62" s="154"/>
      <c r="H62" s="155"/>
    </row>
    <row r="63" spans="1:8" ht="18.75">
      <c r="A63" s="150">
        <v>46</v>
      </c>
      <c r="B63" s="159" t="s">
        <v>285</v>
      </c>
      <c r="C63" s="152"/>
      <c r="D63" s="154">
        <f>F63/1.2</f>
        <v>33.333333333333336</v>
      </c>
      <c r="E63" s="155">
        <f>F63-D63</f>
        <v>6.666666666666664</v>
      </c>
      <c r="F63" s="156">
        <v>40</v>
      </c>
      <c r="G63" s="154"/>
      <c r="H63" s="155"/>
    </row>
    <row r="64" spans="1:8" ht="18.75">
      <c r="A64" s="150">
        <v>47</v>
      </c>
      <c r="B64" s="151" t="s">
        <v>89</v>
      </c>
      <c r="C64" s="152" t="s">
        <v>83</v>
      </c>
      <c r="D64" s="154">
        <f t="shared" si="0"/>
        <v>5</v>
      </c>
      <c r="E64" s="155">
        <f t="shared" si="2"/>
        <v>1</v>
      </c>
      <c r="F64" s="156">
        <v>6</v>
      </c>
      <c r="G64" s="154" t="e">
        <f>#REF!/1.2</f>
        <v>#REF!</v>
      </c>
      <c r="H64" s="155" t="e">
        <f>#REF!-G64</f>
        <v>#REF!</v>
      </c>
    </row>
    <row r="65" spans="1:8" ht="18.75">
      <c r="A65" s="150">
        <v>48</v>
      </c>
      <c r="B65" s="159" t="s">
        <v>136</v>
      </c>
      <c r="C65" s="152"/>
      <c r="D65" s="154">
        <f t="shared" si="0"/>
        <v>18.333333333333336</v>
      </c>
      <c r="E65" s="155">
        <f t="shared" si="2"/>
        <v>3.6666666666666643</v>
      </c>
      <c r="F65" s="156">
        <v>22</v>
      </c>
      <c r="G65" s="154" t="e">
        <f>#REF!/1.2</f>
        <v>#REF!</v>
      </c>
      <c r="H65" s="155" t="e">
        <f>#REF!-G65</f>
        <v>#REF!</v>
      </c>
    </row>
    <row r="66" spans="1:8" ht="18.75">
      <c r="A66" s="150">
        <v>49</v>
      </c>
      <c r="B66" s="159" t="s">
        <v>90</v>
      </c>
      <c r="C66" s="152"/>
      <c r="D66" s="154">
        <f t="shared" si="0"/>
        <v>33.333333333333336</v>
      </c>
      <c r="E66" s="155">
        <f t="shared" si="2"/>
        <v>6.666666666666664</v>
      </c>
      <c r="F66" s="156">
        <v>40</v>
      </c>
      <c r="G66" s="154" t="e">
        <f>#REF!/1.2</f>
        <v>#REF!</v>
      </c>
      <c r="H66" s="155" t="e">
        <f>#REF!-G66</f>
        <v>#REF!</v>
      </c>
    </row>
    <row r="67" spans="1:8" ht="18.75">
      <c r="A67" s="150">
        <v>50</v>
      </c>
      <c r="B67" s="159" t="s">
        <v>265</v>
      </c>
      <c r="C67" s="152"/>
      <c r="D67" s="154">
        <f t="shared" si="0"/>
        <v>45.833333333333336</v>
      </c>
      <c r="E67" s="155">
        <f t="shared" si="2"/>
        <v>9.166666666666664</v>
      </c>
      <c r="F67" s="156">
        <v>55</v>
      </c>
      <c r="G67" s="154"/>
      <c r="H67" s="155"/>
    </row>
    <row r="68" spans="1:8" ht="18.75">
      <c r="A68" s="150">
        <v>51</v>
      </c>
      <c r="B68" s="159" t="s">
        <v>305</v>
      </c>
      <c r="C68" s="152"/>
      <c r="D68" s="154">
        <f t="shared" si="0"/>
        <v>33.333333333333336</v>
      </c>
      <c r="E68" s="155">
        <f t="shared" si="2"/>
        <v>6.666666666666664</v>
      </c>
      <c r="F68" s="156">
        <v>40</v>
      </c>
      <c r="G68" s="154"/>
      <c r="H68" s="155"/>
    </row>
    <row r="69" spans="1:8" ht="18.75">
      <c r="A69" s="150">
        <v>52</v>
      </c>
      <c r="B69" s="151" t="s">
        <v>91</v>
      </c>
      <c r="C69" s="152" t="s">
        <v>83</v>
      </c>
      <c r="D69" s="154">
        <f t="shared" si="0"/>
        <v>4.166666666666667</v>
      </c>
      <c r="E69" s="155">
        <f t="shared" si="2"/>
        <v>0.833333333333333</v>
      </c>
      <c r="F69" s="156">
        <v>5</v>
      </c>
      <c r="G69" s="154" t="e">
        <f>#REF!/1.2</f>
        <v>#REF!</v>
      </c>
      <c r="H69" s="155" t="e">
        <f>#REF!-G69</f>
        <v>#REF!</v>
      </c>
    </row>
    <row r="70" spans="1:8" ht="18.75">
      <c r="A70" s="150">
        <v>53</v>
      </c>
      <c r="B70" s="159" t="s">
        <v>231</v>
      </c>
      <c r="C70" s="152"/>
      <c r="D70" s="154">
        <f t="shared" si="0"/>
        <v>25</v>
      </c>
      <c r="E70" s="155">
        <f t="shared" si="2"/>
        <v>5</v>
      </c>
      <c r="F70" s="156">
        <v>30</v>
      </c>
      <c r="G70" s="154" t="e">
        <f>#REF!/1.2</f>
        <v>#REF!</v>
      </c>
      <c r="H70" s="155" t="e">
        <f>#REF!-G70</f>
        <v>#REF!</v>
      </c>
    </row>
    <row r="71" spans="1:8" ht="18.75">
      <c r="A71" s="150">
        <v>54</v>
      </c>
      <c r="B71" s="159" t="s">
        <v>232</v>
      </c>
      <c r="C71" s="152"/>
      <c r="D71" s="154"/>
      <c r="E71" s="155"/>
      <c r="F71" s="156">
        <v>40</v>
      </c>
      <c r="G71" s="154"/>
      <c r="H71" s="155"/>
    </row>
    <row r="72" spans="1:8" ht="18.75">
      <c r="A72" s="150">
        <v>55</v>
      </c>
      <c r="B72" s="159" t="s">
        <v>217</v>
      </c>
      <c r="C72" s="152" t="s">
        <v>83</v>
      </c>
      <c r="D72" s="154">
        <f t="shared" si="0"/>
        <v>4.166666666666667</v>
      </c>
      <c r="E72" s="155">
        <f aca="true" t="shared" si="3" ref="E72:E90">F72-D72</f>
        <v>0.833333333333333</v>
      </c>
      <c r="F72" s="156">
        <v>5</v>
      </c>
      <c r="G72" s="154" t="e">
        <f>#REF!/1.2</f>
        <v>#REF!</v>
      </c>
      <c r="H72" s="155" t="e">
        <f>#REF!-G72</f>
        <v>#REF!</v>
      </c>
    </row>
    <row r="73" spans="1:8" ht="18.75">
      <c r="A73" s="150">
        <v>56</v>
      </c>
      <c r="B73" s="159" t="s">
        <v>233</v>
      </c>
      <c r="C73" s="152"/>
      <c r="D73" s="154">
        <f t="shared" si="0"/>
        <v>25</v>
      </c>
      <c r="E73" s="155">
        <f t="shared" si="3"/>
        <v>5</v>
      </c>
      <c r="F73" s="156">
        <v>30</v>
      </c>
      <c r="G73" s="154" t="e">
        <f>#REF!/1.2</f>
        <v>#REF!</v>
      </c>
      <c r="H73" s="155" t="e">
        <f>#REF!-G73</f>
        <v>#REF!</v>
      </c>
    </row>
    <row r="74" spans="1:8" ht="18.75">
      <c r="A74" s="150">
        <v>57</v>
      </c>
      <c r="B74" s="151" t="s">
        <v>142</v>
      </c>
      <c r="C74" s="152" t="s">
        <v>83</v>
      </c>
      <c r="D74" s="154">
        <f t="shared" si="0"/>
        <v>4.166666666666667</v>
      </c>
      <c r="E74" s="155">
        <f t="shared" si="3"/>
        <v>0.833333333333333</v>
      </c>
      <c r="F74" s="156">
        <v>5</v>
      </c>
      <c r="G74" s="154" t="e">
        <f>#REF!/1.2</f>
        <v>#REF!</v>
      </c>
      <c r="H74" s="155" t="e">
        <f>#REF!-G74</f>
        <v>#REF!</v>
      </c>
    </row>
    <row r="75" spans="1:8" ht="18.75">
      <c r="A75" s="150">
        <v>58</v>
      </c>
      <c r="B75" s="159" t="s">
        <v>234</v>
      </c>
      <c r="C75" s="152"/>
      <c r="D75" s="154">
        <f t="shared" si="0"/>
        <v>25</v>
      </c>
      <c r="E75" s="155">
        <f t="shared" si="3"/>
        <v>5</v>
      </c>
      <c r="F75" s="156">
        <v>30</v>
      </c>
      <c r="G75" s="154" t="e">
        <f>#REF!/1.2</f>
        <v>#REF!</v>
      </c>
      <c r="H75" s="155" t="e">
        <f>#REF!-G75</f>
        <v>#REF!</v>
      </c>
    </row>
    <row r="76" spans="1:8" ht="18.75">
      <c r="A76" s="150">
        <v>59</v>
      </c>
      <c r="B76" s="151" t="s">
        <v>143</v>
      </c>
      <c r="C76" s="152" t="s">
        <v>83</v>
      </c>
      <c r="D76" s="154">
        <f t="shared" si="0"/>
        <v>3.3333333333333335</v>
      </c>
      <c r="E76" s="155">
        <f t="shared" si="3"/>
        <v>0.6666666666666665</v>
      </c>
      <c r="F76" s="156">
        <v>4</v>
      </c>
      <c r="G76" s="154" t="e">
        <f>#REF!/1.2</f>
        <v>#REF!</v>
      </c>
      <c r="H76" s="155" t="e">
        <f>#REF!-G76</f>
        <v>#REF!</v>
      </c>
    </row>
    <row r="77" spans="1:8" ht="18.75">
      <c r="A77" s="150">
        <v>60</v>
      </c>
      <c r="B77" s="159" t="s">
        <v>235</v>
      </c>
      <c r="C77" s="152"/>
      <c r="D77" s="154">
        <f t="shared" si="0"/>
        <v>20.833333333333336</v>
      </c>
      <c r="E77" s="155">
        <f t="shared" si="3"/>
        <v>4.166666666666664</v>
      </c>
      <c r="F77" s="156">
        <v>25</v>
      </c>
      <c r="G77" s="154" t="e">
        <f>#REF!/1.2</f>
        <v>#REF!</v>
      </c>
      <c r="H77" s="155" t="e">
        <f>#REF!-G77</f>
        <v>#REF!</v>
      </c>
    </row>
    <row r="78" spans="1:8" ht="18.75">
      <c r="A78" s="150">
        <v>61</v>
      </c>
      <c r="B78" s="151" t="s">
        <v>247</v>
      </c>
      <c r="C78" s="152" t="s">
        <v>83</v>
      </c>
      <c r="D78" s="154">
        <f t="shared" si="0"/>
        <v>4.166666666666667</v>
      </c>
      <c r="E78" s="155">
        <f t="shared" si="3"/>
        <v>0.833333333333333</v>
      </c>
      <c r="F78" s="156">
        <v>5</v>
      </c>
      <c r="G78" s="154" t="e">
        <f>#REF!/1.2</f>
        <v>#REF!</v>
      </c>
      <c r="H78" s="155" t="e">
        <f>#REF!-G78</f>
        <v>#REF!</v>
      </c>
    </row>
    <row r="79" spans="1:8" ht="18.75">
      <c r="A79" s="150">
        <v>62</v>
      </c>
      <c r="B79" s="160" t="s">
        <v>246</v>
      </c>
      <c r="C79" s="161"/>
      <c r="D79" s="154">
        <f t="shared" si="0"/>
        <v>29.166666666666668</v>
      </c>
      <c r="E79" s="155">
        <f t="shared" si="3"/>
        <v>5.833333333333332</v>
      </c>
      <c r="F79" s="156">
        <v>35</v>
      </c>
      <c r="G79" s="154" t="e">
        <f>#REF!/1.2</f>
        <v>#REF!</v>
      </c>
      <c r="H79" s="155" t="e">
        <f>#REF!-G79</f>
        <v>#REF!</v>
      </c>
    </row>
    <row r="80" spans="1:8" ht="18.75">
      <c r="A80" s="150">
        <v>63</v>
      </c>
      <c r="B80" s="159" t="s">
        <v>218</v>
      </c>
      <c r="C80" s="152" t="s">
        <v>83</v>
      </c>
      <c r="D80" s="154">
        <f t="shared" si="0"/>
        <v>4.166666666666667</v>
      </c>
      <c r="E80" s="155">
        <f t="shared" si="3"/>
        <v>0.833333333333333</v>
      </c>
      <c r="F80" s="156">
        <v>5</v>
      </c>
      <c r="G80" s="154" t="e">
        <f>#REF!/1.2</f>
        <v>#REF!</v>
      </c>
      <c r="H80" s="155" t="e">
        <f>#REF!-G80</f>
        <v>#REF!</v>
      </c>
    </row>
    <row r="81" spans="1:8" ht="18.75">
      <c r="A81" s="150">
        <v>64</v>
      </c>
      <c r="B81" s="159" t="s">
        <v>202</v>
      </c>
      <c r="C81" s="150"/>
      <c r="D81" s="154">
        <f t="shared" si="0"/>
        <v>25</v>
      </c>
      <c r="E81" s="155">
        <f t="shared" si="3"/>
        <v>5</v>
      </c>
      <c r="F81" s="156">
        <v>30</v>
      </c>
      <c r="G81" s="154" t="e">
        <f>#REF!/1.2</f>
        <v>#REF!</v>
      </c>
      <c r="H81" s="155" t="e">
        <f>#REF!-G81</f>
        <v>#REF!</v>
      </c>
    </row>
    <row r="82" spans="1:8" ht="18.75">
      <c r="A82" s="150">
        <v>65</v>
      </c>
      <c r="B82" s="159" t="s">
        <v>281</v>
      </c>
      <c r="C82" s="152"/>
      <c r="D82" s="154">
        <f t="shared" si="0"/>
        <v>37.5</v>
      </c>
      <c r="E82" s="155">
        <f t="shared" si="3"/>
        <v>7.5</v>
      </c>
      <c r="F82" s="156">
        <v>45</v>
      </c>
      <c r="G82" s="154"/>
      <c r="H82" s="155"/>
    </row>
    <row r="83" spans="1:8" ht="18.75">
      <c r="A83" s="150">
        <v>66</v>
      </c>
      <c r="B83" s="151" t="s">
        <v>219</v>
      </c>
      <c r="C83" s="152" t="s">
        <v>83</v>
      </c>
      <c r="D83" s="154">
        <f t="shared" si="0"/>
        <v>4.166666666666667</v>
      </c>
      <c r="E83" s="155">
        <f t="shared" si="3"/>
        <v>0.833333333333333</v>
      </c>
      <c r="F83" s="156">
        <v>5</v>
      </c>
      <c r="G83" s="154" t="e">
        <f>#REF!/1.2</f>
        <v>#REF!</v>
      </c>
      <c r="H83" s="155" t="e">
        <f>#REF!-G83</f>
        <v>#REF!</v>
      </c>
    </row>
    <row r="84" spans="1:8" ht="18.75">
      <c r="A84" s="150">
        <v>67</v>
      </c>
      <c r="B84" s="159" t="s">
        <v>225</v>
      </c>
      <c r="C84" s="152"/>
      <c r="D84" s="154">
        <f t="shared" si="0"/>
        <v>25</v>
      </c>
      <c r="E84" s="155">
        <f t="shared" si="3"/>
        <v>5</v>
      </c>
      <c r="F84" s="156">
        <v>30</v>
      </c>
      <c r="G84" s="154" t="e">
        <f>#REF!/1.2</f>
        <v>#REF!</v>
      </c>
      <c r="H84" s="155" t="e">
        <f>#REF!-G84</f>
        <v>#REF!</v>
      </c>
    </row>
    <row r="85" spans="1:8" ht="18.75">
      <c r="A85" s="150">
        <v>68</v>
      </c>
      <c r="B85" s="159" t="s">
        <v>208</v>
      </c>
      <c r="C85" s="152" t="s">
        <v>83</v>
      </c>
      <c r="D85" s="154">
        <f t="shared" si="0"/>
        <v>3.3333333333333335</v>
      </c>
      <c r="E85" s="155">
        <f t="shared" si="3"/>
        <v>0.6666666666666665</v>
      </c>
      <c r="F85" s="156">
        <v>4</v>
      </c>
      <c r="G85" s="154"/>
      <c r="H85" s="155"/>
    </row>
    <row r="86" spans="1:8" ht="17.25" customHeight="1">
      <c r="A86" s="150">
        <v>69</v>
      </c>
      <c r="B86" s="159" t="s">
        <v>209</v>
      </c>
      <c r="C86" s="152"/>
      <c r="D86" s="154">
        <f t="shared" si="0"/>
        <v>20.833333333333336</v>
      </c>
      <c r="E86" s="155">
        <f t="shared" si="3"/>
        <v>4.166666666666664</v>
      </c>
      <c r="F86" s="156">
        <v>25</v>
      </c>
      <c r="G86" s="154"/>
      <c r="H86" s="155"/>
    </row>
    <row r="87" spans="1:8" ht="18.75">
      <c r="A87" s="150">
        <v>70</v>
      </c>
      <c r="B87" s="159" t="s">
        <v>203</v>
      </c>
      <c r="C87" s="152" t="s">
        <v>83</v>
      </c>
      <c r="D87" s="154">
        <f>F87/1.2</f>
        <v>4.166666666666667</v>
      </c>
      <c r="E87" s="155">
        <f t="shared" si="3"/>
        <v>0.833333333333333</v>
      </c>
      <c r="F87" s="156">
        <v>5</v>
      </c>
      <c r="G87" s="154"/>
      <c r="H87" s="155"/>
    </row>
    <row r="88" spans="1:8" ht="18.75">
      <c r="A88" s="150">
        <v>71</v>
      </c>
      <c r="B88" s="159" t="s">
        <v>292</v>
      </c>
      <c r="C88" s="152"/>
      <c r="D88" s="154">
        <f>F88/1.2</f>
        <v>13.75</v>
      </c>
      <c r="E88" s="155">
        <f t="shared" si="3"/>
        <v>2.75</v>
      </c>
      <c r="F88" s="156">
        <v>16.5</v>
      </c>
      <c r="G88" s="154"/>
      <c r="H88" s="155"/>
    </row>
    <row r="89" spans="1:8" ht="18.75">
      <c r="A89" s="150">
        <v>72</v>
      </c>
      <c r="B89" s="159" t="s">
        <v>290</v>
      </c>
      <c r="C89" s="152"/>
      <c r="D89" s="154">
        <f>F89/1.2</f>
        <v>25</v>
      </c>
      <c r="E89" s="155">
        <f t="shared" si="3"/>
        <v>5</v>
      </c>
      <c r="F89" s="156">
        <v>30</v>
      </c>
      <c r="G89" s="154"/>
      <c r="H89" s="155"/>
    </row>
    <row r="90" spans="1:8" ht="18.75">
      <c r="A90" s="150">
        <v>73</v>
      </c>
      <c r="B90" s="159" t="s">
        <v>291</v>
      </c>
      <c r="C90" s="152"/>
      <c r="D90" s="154">
        <f>F90/1.2</f>
        <v>33.333333333333336</v>
      </c>
      <c r="E90" s="155">
        <f t="shared" si="3"/>
        <v>6.666666666666664</v>
      </c>
      <c r="F90" s="156">
        <v>40</v>
      </c>
      <c r="G90" s="154"/>
      <c r="H90" s="155"/>
    </row>
    <row r="91" spans="1:8" ht="18.75">
      <c r="A91" s="150">
        <v>74</v>
      </c>
      <c r="B91" s="159" t="s">
        <v>224</v>
      </c>
      <c r="C91" s="152" t="s">
        <v>83</v>
      </c>
      <c r="D91" s="154"/>
      <c r="E91" s="155"/>
      <c r="F91" s="156">
        <v>5</v>
      </c>
      <c r="G91" s="154"/>
      <c r="H91" s="155"/>
    </row>
    <row r="92" spans="1:8" ht="18.75">
      <c r="A92" s="150">
        <v>75</v>
      </c>
      <c r="B92" s="159" t="s">
        <v>230</v>
      </c>
      <c r="C92" s="152"/>
      <c r="D92" s="154"/>
      <c r="E92" s="155"/>
      <c r="F92" s="156">
        <v>30</v>
      </c>
      <c r="G92" s="154"/>
      <c r="H92" s="155"/>
    </row>
    <row r="93" spans="1:8" ht="18.75">
      <c r="A93" s="150">
        <v>76</v>
      </c>
      <c r="B93" s="159" t="s">
        <v>204</v>
      </c>
      <c r="C93" s="152" t="s">
        <v>83</v>
      </c>
      <c r="D93" s="154">
        <f>F93/1.2</f>
        <v>3.3333333333333335</v>
      </c>
      <c r="E93" s="155">
        <f>F93-D93</f>
        <v>0.6666666666666665</v>
      </c>
      <c r="F93" s="156">
        <v>4</v>
      </c>
      <c r="G93" s="154"/>
      <c r="H93" s="155"/>
    </row>
    <row r="94" spans="1:8" ht="18.75">
      <c r="A94" s="150">
        <v>77</v>
      </c>
      <c r="B94" s="151" t="s">
        <v>205</v>
      </c>
      <c r="C94" s="152"/>
      <c r="D94" s="154">
        <f>F94/1.2</f>
        <v>20.833333333333336</v>
      </c>
      <c r="E94" s="155">
        <f>F94-D94</f>
        <v>4.166666666666664</v>
      </c>
      <c r="F94" s="156">
        <v>25</v>
      </c>
      <c r="G94" s="154"/>
      <c r="H94" s="155"/>
    </row>
    <row r="95" spans="1:8" ht="22.5" customHeight="1">
      <c r="A95" s="150">
        <v>78</v>
      </c>
      <c r="B95" s="159" t="s">
        <v>245</v>
      </c>
      <c r="C95" s="152" t="s">
        <v>274</v>
      </c>
      <c r="D95" s="154"/>
      <c r="E95" s="155"/>
      <c r="F95" s="156">
        <v>70</v>
      </c>
      <c r="G95" s="154"/>
      <c r="H95" s="155"/>
    </row>
    <row r="96" spans="1:8" ht="18.75">
      <c r="A96" s="150">
        <v>79</v>
      </c>
      <c r="B96" s="159" t="s">
        <v>244</v>
      </c>
      <c r="C96" s="152" t="s">
        <v>274</v>
      </c>
      <c r="D96" s="154"/>
      <c r="E96" s="155"/>
      <c r="F96" s="156">
        <v>30</v>
      </c>
      <c r="G96" s="154"/>
      <c r="H96" s="155"/>
    </row>
    <row r="97" spans="1:8" ht="22.5" customHeight="1">
      <c r="A97" s="150">
        <v>80</v>
      </c>
      <c r="B97" s="159" t="s">
        <v>275</v>
      </c>
      <c r="C97" s="152" t="s">
        <v>274</v>
      </c>
      <c r="D97" s="154"/>
      <c r="E97" s="155"/>
      <c r="F97" s="156">
        <v>40</v>
      </c>
      <c r="G97" s="154"/>
      <c r="H97" s="155"/>
    </row>
    <row r="98" spans="1:8" ht="18.75">
      <c r="A98" s="150">
        <v>81</v>
      </c>
      <c r="B98" s="151" t="s">
        <v>242</v>
      </c>
      <c r="C98" s="152" t="s">
        <v>243</v>
      </c>
      <c r="D98" s="154"/>
      <c r="E98" s="155"/>
      <c r="F98" s="156">
        <v>3</v>
      </c>
      <c r="G98" s="154"/>
      <c r="H98" s="155"/>
    </row>
    <row r="99" spans="1:8" ht="19.5" customHeight="1">
      <c r="A99" s="150">
        <v>82</v>
      </c>
      <c r="B99" s="159" t="s">
        <v>251</v>
      </c>
      <c r="C99" s="152"/>
      <c r="D99" s="167"/>
      <c r="E99" s="168"/>
      <c r="F99" s="156">
        <v>10</v>
      </c>
      <c r="G99" s="169"/>
      <c r="H99" s="170"/>
    </row>
    <row r="100" spans="1:8" ht="19.5" customHeight="1">
      <c r="A100" s="150">
        <v>83</v>
      </c>
      <c r="B100" s="159" t="s">
        <v>280</v>
      </c>
      <c r="C100" s="152" t="s">
        <v>83</v>
      </c>
      <c r="D100" s="167"/>
      <c r="E100" s="168"/>
      <c r="F100" s="156">
        <v>2</v>
      </c>
      <c r="G100" s="169"/>
      <c r="H100" s="170"/>
    </row>
    <row r="101" spans="1:8" ht="19.5" customHeight="1">
      <c r="A101" s="150">
        <v>84</v>
      </c>
      <c r="B101" s="159" t="s">
        <v>299</v>
      </c>
      <c r="C101" s="152" t="s">
        <v>83</v>
      </c>
      <c r="D101" s="167"/>
      <c r="E101" s="168"/>
      <c r="F101" s="156">
        <v>3</v>
      </c>
      <c r="G101" s="169"/>
      <c r="H101" s="170"/>
    </row>
    <row r="102" spans="1:8" ht="18.75" customHeight="1">
      <c r="A102" s="150">
        <v>85</v>
      </c>
      <c r="B102" s="159" t="s">
        <v>295</v>
      </c>
      <c r="C102" s="152" t="s">
        <v>243</v>
      </c>
      <c r="D102" s="167"/>
      <c r="E102" s="168"/>
      <c r="F102" s="156">
        <v>1</v>
      </c>
      <c r="G102" s="169"/>
      <c r="H102" s="170"/>
    </row>
    <row r="103" spans="1:8" ht="18.75" customHeight="1">
      <c r="A103" s="162"/>
      <c r="B103" s="194"/>
      <c r="C103" s="162"/>
      <c r="D103" s="169"/>
      <c r="E103" s="170"/>
      <c r="F103" s="193"/>
      <c r="G103" s="169"/>
      <c r="H103" s="170"/>
    </row>
    <row r="104" spans="1:8" ht="18.75">
      <c r="A104" s="162"/>
      <c r="B104" s="162"/>
      <c r="C104" s="162"/>
      <c r="D104" s="169"/>
      <c r="E104" s="170"/>
      <c r="F104" s="193"/>
      <c r="G104" s="169"/>
      <c r="H104" s="170"/>
    </row>
    <row r="105" spans="1:8" ht="20.25">
      <c r="A105" s="162"/>
      <c r="B105" s="171" t="s">
        <v>132</v>
      </c>
      <c r="C105" s="172"/>
      <c r="D105" s="172"/>
      <c r="E105" s="172"/>
      <c r="F105" s="173"/>
      <c r="G105" s="164"/>
      <c r="H105" s="164"/>
    </row>
    <row r="106" spans="1:6" ht="20.25">
      <c r="A106" s="162"/>
      <c r="B106" s="171" t="s">
        <v>92</v>
      </c>
      <c r="C106" s="172"/>
      <c r="D106" s="172"/>
      <c r="E106" s="172"/>
      <c r="F106" s="174"/>
    </row>
    <row r="107" spans="1:6" ht="10.5" customHeight="1">
      <c r="A107" s="162"/>
      <c r="B107" s="171"/>
      <c r="C107" s="172"/>
      <c r="D107" s="172"/>
      <c r="E107" s="172"/>
      <c r="F107" s="174"/>
    </row>
    <row r="108" spans="1:6" ht="40.5" customHeight="1">
      <c r="A108" s="162"/>
      <c r="B108" s="197" t="s">
        <v>252</v>
      </c>
      <c r="C108" s="197"/>
      <c r="D108" s="197"/>
      <c r="E108" s="197"/>
      <c r="F108" s="197"/>
    </row>
    <row r="109" spans="1:6" ht="37.5" customHeight="1">
      <c r="A109" s="162"/>
      <c r="B109" s="197" t="s">
        <v>262</v>
      </c>
      <c r="C109" s="197"/>
      <c r="D109" s="197"/>
      <c r="E109" s="197"/>
      <c r="F109" s="197"/>
    </row>
    <row r="110" spans="1:5" ht="21" customHeight="1">
      <c r="A110" s="162"/>
      <c r="B110" s="171" t="s">
        <v>298</v>
      </c>
      <c r="C110" s="162"/>
      <c r="D110" s="162"/>
      <c r="E110" s="162"/>
    </row>
    <row r="111" spans="1:5" ht="21" customHeight="1">
      <c r="A111" s="162"/>
      <c r="B111" s="171" t="s">
        <v>300</v>
      </c>
      <c r="C111" s="162"/>
      <c r="D111" s="162"/>
      <c r="E111" s="162"/>
    </row>
    <row r="112" spans="1:5" ht="21" customHeight="1">
      <c r="A112" s="162"/>
      <c r="B112" s="171"/>
      <c r="C112" s="162"/>
      <c r="D112" s="162"/>
      <c r="E112" s="162"/>
    </row>
    <row r="113" spans="1:5" ht="21" customHeight="1">
      <c r="A113" s="162"/>
      <c r="B113" s="171"/>
      <c r="C113" s="162"/>
      <c r="D113" s="162"/>
      <c r="E113" s="162"/>
    </row>
    <row r="114" spans="1:5" ht="21" customHeight="1">
      <c r="A114" s="162"/>
      <c r="B114" s="171"/>
      <c r="C114" s="162"/>
      <c r="D114" s="162"/>
      <c r="E114" s="162"/>
    </row>
    <row r="115" spans="1:5" ht="21" customHeight="1">
      <c r="A115" s="162"/>
      <c r="B115" s="171"/>
      <c r="C115" s="162"/>
      <c r="D115" s="162"/>
      <c r="E115" s="162"/>
    </row>
    <row r="116" spans="1:5" ht="21" customHeight="1">
      <c r="A116" s="162"/>
      <c r="B116" s="171"/>
      <c r="C116" s="162"/>
      <c r="D116" s="162"/>
      <c r="E116" s="162"/>
    </row>
    <row r="117" spans="1:5" ht="21" customHeight="1">
      <c r="A117" s="162"/>
      <c r="B117" s="171"/>
      <c r="C117" s="162"/>
      <c r="D117" s="162"/>
      <c r="E117" s="162"/>
    </row>
    <row r="118" spans="1:5" ht="21" customHeight="1">
      <c r="A118" s="162"/>
      <c r="B118" s="171"/>
      <c r="C118" s="162"/>
      <c r="D118" s="162"/>
      <c r="E118" s="162"/>
    </row>
    <row r="119" spans="1:5" ht="21" customHeight="1">
      <c r="A119" s="162"/>
      <c r="B119" s="171"/>
      <c r="C119" s="162"/>
      <c r="D119" s="162"/>
      <c r="E119" s="162"/>
    </row>
    <row r="120" spans="1:5" ht="21" customHeight="1">
      <c r="A120" s="162"/>
      <c r="B120" s="171"/>
      <c r="C120" s="162"/>
      <c r="D120" s="162"/>
      <c r="E120" s="162"/>
    </row>
    <row r="121" spans="1:5" ht="21" customHeight="1">
      <c r="A121" s="162"/>
      <c r="B121" s="171"/>
      <c r="C121" s="162"/>
      <c r="D121" s="162"/>
      <c r="E121" s="162"/>
    </row>
    <row r="122" spans="1:5" ht="15.75" customHeight="1">
      <c r="A122" s="162"/>
      <c r="B122" s="163"/>
      <c r="C122" s="162"/>
      <c r="D122" s="162"/>
      <c r="E122" s="162"/>
    </row>
    <row r="123" spans="1:8" ht="20.25">
      <c r="A123" s="175" t="s">
        <v>220</v>
      </c>
      <c r="B123" s="176"/>
      <c r="C123" s="165"/>
      <c r="D123" s="165"/>
      <c r="E123" s="165"/>
      <c r="F123" s="82"/>
      <c r="G123" s="82"/>
      <c r="H123" s="82"/>
    </row>
    <row r="124" spans="1:8" ht="51" customHeight="1">
      <c r="A124" s="175"/>
      <c r="B124" s="176"/>
      <c r="C124" s="165"/>
      <c r="D124" s="165"/>
      <c r="E124" s="165"/>
      <c r="F124" s="82"/>
      <c r="G124" s="82"/>
      <c r="H124" s="82"/>
    </row>
    <row r="125" spans="1:8" ht="20.25">
      <c r="A125" s="175" t="s">
        <v>221</v>
      </c>
      <c r="B125" s="176"/>
      <c r="C125" s="165"/>
      <c r="D125" s="165"/>
      <c r="E125" s="165"/>
      <c r="F125" s="82"/>
      <c r="G125" s="82"/>
      <c r="H125" s="82"/>
    </row>
    <row r="126" spans="1:8" ht="10.5" customHeight="1">
      <c r="A126" s="165"/>
      <c r="B126" s="34"/>
      <c r="C126" s="165"/>
      <c r="D126" s="165"/>
      <c r="E126" s="165"/>
      <c r="F126" s="82"/>
      <c r="G126" s="82"/>
      <c r="H126" s="82"/>
    </row>
    <row r="127" spans="1:8" ht="18.75">
      <c r="A127" s="63" t="s">
        <v>210</v>
      </c>
      <c r="B127" s="34"/>
      <c r="C127" s="165"/>
      <c r="D127" s="165"/>
      <c r="E127" s="165"/>
      <c r="F127" s="82"/>
      <c r="G127" s="82"/>
      <c r="H127" s="82"/>
    </row>
  </sheetData>
  <sheetProtection/>
  <mergeCells count="5">
    <mergeCell ref="A9:H9"/>
    <mergeCell ref="A10:F10"/>
    <mergeCell ref="A11:H11"/>
    <mergeCell ref="B108:F108"/>
    <mergeCell ref="B109:F109"/>
  </mergeCells>
  <printOptions horizontalCentered="1"/>
  <pageMargins left="0.2362204724409449" right="0.2362204724409449" top="0.6299212598425197" bottom="0.15748031496062992" header="0.5511811023622047" footer="0.2755905511811024"/>
  <pageSetup fitToHeight="2" fitToWidth="1" horizontalDpi="600" verticalDpi="600" orientation="portrait" paperSize="9" scale="56" r:id="rId1"/>
  <rowBreaks count="1" manualBreakCount="1">
    <brk id="5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0" zoomScaleNormal="75" zoomScaleSheetLayoutView="70" zoomScalePageLayoutView="0" workbookViewId="0" topLeftCell="A1">
      <selection activeCell="O17" sqref="O17"/>
    </sheetView>
  </sheetViews>
  <sheetFormatPr defaultColWidth="7.875" defaultRowHeight="12.75"/>
  <cols>
    <col min="1" max="1" width="6.375" style="2" customWidth="1"/>
    <col min="2" max="2" width="35.625" style="4" customWidth="1"/>
    <col min="3" max="3" width="15.25390625" style="4" customWidth="1"/>
    <col min="4" max="4" width="26.875" style="4" customWidth="1"/>
    <col min="5" max="5" width="21.375" style="4" customWidth="1"/>
    <col min="6" max="6" width="28.125" style="4" customWidth="1"/>
    <col min="7" max="7" width="13.625" style="4" customWidth="1"/>
    <col min="8" max="16384" width="7.875" style="4" customWidth="1"/>
  </cols>
  <sheetData>
    <row r="1" spans="2:7" ht="20.25">
      <c r="B1" s="3"/>
      <c r="C1" s="15"/>
      <c r="D1" s="15"/>
      <c r="E1" s="78" t="s">
        <v>163</v>
      </c>
      <c r="F1" s="80"/>
      <c r="G1" s="16"/>
    </row>
    <row r="2" spans="3:7" ht="21.75" customHeight="1">
      <c r="C2" s="15"/>
      <c r="D2" s="15"/>
      <c r="E2" s="78" t="s">
        <v>169</v>
      </c>
      <c r="F2" s="80"/>
      <c r="G2" s="16"/>
    </row>
    <row r="3" spans="3:7" ht="21.75" customHeight="1">
      <c r="C3" s="15"/>
      <c r="D3" s="15"/>
      <c r="E3" s="78" t="s">
        <v>170</v>
      </c>
      <c r="F3" s="80"/>
      <c r="G3" s="16"/>
    </row>
    <row r="4" spans="3:7" ht="19.5" customHeight="1">
      <c r="C4" s="15"/>
      <c r="D4" s="15"/>
      <c r="E4" s="79" t="s">
        <v>195</v>
      </c>
      <c r="F4" s="80"/>
      <c r="G4" s="16"/>
    </row>
    <row r="5" spans="6:7" ht="15">
      <c r="F5" s="12"/>
      <c r="G5" s="2"/>
    </row>
    <row r="6" spans="2:6" ht="23.25" customHeight="1">
      <c r="B6" s="5"/>
      <c r="C6" s="6"/>
      <c r="D6" s="6"/>
      <c r="F6" s="20"/>
    </row>
    <row r="7" spans="2:5" ht="23.25" customHeight="1">
      <c r="B7" s="5"/>
      <c r="C7" s="6"/>
      <c r="D7" s="6"/>
      <c r="E7" s="6"/>
    </row>
    <row r="8" spans="1:6" ht="18" customHeight="1">
      <c r="A8" s="225"/>
      <c r="B8" s="225"/>
      <c r="C8" s="225"/>
      <c r="D8" s="225"/>
      <c r="E8" s="225"/>
      <c r="F8" s="225"/>
    </row>
    <row r="9" spans="1:6" ht="20.25">
      <c r="A9" s="225" t="s">
        <v>182</v>
      </c>
      <c r="B9" s="225"/>
      <c r="C9" s="225"/>
      <c r="D9" s="225"/>
      <c r="E9" s="225"/>
      <c r="F9" s="225"/>
    </row>
    <row r="10" spans="1:6" ht="20.25">
      <c r="A10" s="225" t="s">
        <v>196</v>
      </c>
      <c r="B10" s="225"/>
      <c r="C10" s="225"/>
      <c r="D10" s="225"/>
      <c r="E10" s="225"/>
      <c r="F10" s="225"/>
    </row>
    <row r="11" spans="1:5" ht="23.25" customHeight="1">
      <c r="A11" s="54"/>
      <c r="B11" s="55"/>
      <c r="C11" s="55"/>
      <c r="D11" s="56"/>
      <c r="E11" s="56"/>
    </row>
    <row r="12" spans="1:6" ht="42.75" customHeight="1">
      <c r="A12" s="138" t="s">
        <v>0</v>
      </c>
      <c r="B12" s="138" t="s">
        <v>3</v>
      </c>
      <c r="C12" s="138" t="s">
        <v>2</v>
      </c>
      <c r="D12" s="114" t="s">
        <v>144</v>
      </c>
      <c r="E12" s="121" t="s">
        <v>145</v>
      </c>
      <c r="F12" s="114" t="s">
        <v>146</v>
      </c>
    </row>
    <row r="13" spans="1:6" ht="45" customHeight="1">
      <c r="A13" s="13" t="s">
        <v>57</v>
      </c>
      <c r="B13" s="19" t="s">
        <v>64</v>
      </c>
      <c r="C13" s="17" t="s">
        <v>68</v>
      </c>
      <c r="D13" s="98">
        <f aca="true" t="shared" si="0" ref="D13:D18">F13-E13</f>
        <v>0.33333333333333337</v>
      </c>
      <c r="E13" s="98">
        <f aca="true" t="shared" si="1" ref="E13:E18">F13-F13/1.2</f>
        <v>0.06666666666666665</v>
      </c>
      <c r="F13" s="99">
        <v>0.4</v>
      </c>
    </row>
    <row r="14" spans="1:6" ht="45" customHeight="1">
      <c r="A14" s="13" t="s">
        <v>58</v>
      </c>
      <c r="B14" s="19" t="s">
        <v>65</v>
      </c>
      <c r="C14" s="17" t="s">
        <v>69</v>
      </c>
      <c r="D14" s="98">
        <f t="shared" si="0"/>
        <v>8.75</v>
      </c>
      <c r="E14" s="98">
        <f t="shared" si="1"/>
        <v>1.75</v>
      </c>
      <c r="F14" s="99">
        <v>10.5</v>
      </c>
    </row>
    <row r="15" spans="1:6" ht="45" customHeight="1">
      <c r="A15" s="13" t="s">
        <v>59</v>
      </c>
      <c r="B15" s="19" t="s">
        <v>75</v>
      </c>
      <c r="C15" s="17" t="s">
        <v>69</v>
      </c>
      <c r="D15" s="98">
        <f t="shared" si="0"/>
        <v>11.25</v>
      </c>
      <c r="E15" s="98">
        <f t="shared" si="1"/>
        <v>2.25</v>
      </c>
      <c r="F15" s="99">
        <v>13.5</v>
      </c>
    </row>
    <row r="16" spans="1:6" ht="45" customHeight="1">
      <c r="A16" s="13" t="s">
        <v>60</v>
      </c>
      <c r="B16" s="19" t="s">
        <v>66</v>
      </c>
      <c r="C16" s="17" t="s">
        <v>69</v>
      </c>
      <c r="D16" s="98">
        <f t="shared" si="0"/>
        <v>16.666666666666668</v>
      </c>
      <c r="E16" s="98">
        <f t="shared" si="1"/>
        <v>3.333333333333332</v>
      </c>
      <c r="F16" s="99">
        <v>20</v>
      </c>
    </row>
    <row r="17" spans="1:6" ht="48" customHeight="1">
      <c r="A17" s="13" t="s">
        <v>61</v>
      </c>
      <c r="B17" s="19" t="s">
        <v>76</v>
      </c>
      <c r="C17" s="17" t="s">
        <v>69</v>
      </c>
      <c r="D17" s="98">
        <f t="shared" si="0"/>
        <v>20.833333333333336</v>
      </c>
      <c r="E17" s="98">
        <f t="shared" si="1"/>
        <v>4.166666666666664</v>
      </c>
      <c r="F17" s="99">
        <v>25</v>
      </c>
    </row>
    <row r="18" spans="1:6" ht="48" customHeight="1">
      <c r="A18" s="13" t="s">
        <v>71</v>
      </c>
      <c r="B18" s="19" t="s">
        <v>67</v>
      </c>
      <c r="C18" s="17" t="s">
        <v>69</v>
      </c>
      <c r="D18" s="98">
        <f t="shared" si="0"/>
        <v>21.666666666666668</v>
      </c>
      <c r="E18" s="98">
        <f t="shared" si="1"/>
        <v>4.333333333333332</v>
      </c>
      <c r="F18" s="99">
        <v>26</v>
      </c>
    </row>
    <row r="19" ht="25.5" customHeight="1">
      <c r="B19" s="2"/>
    </row>
    <row r="20" spans="2:6" ht="25.5" customHeight="1">
      <c r="B20" s="38" t="s">
        <v>147</v>
      </c>
      <c r="F20" s="37" t="s">
        <v>148</v>
      </c>
    </row>
    <row r="21" ht="25.5" customHeight="1">
      <c r="B21" s="38"/>
    </row>
    <row r="22" ht="25.5" customHeight="1">
      <c r="B22" s="38"/>
    </row>
    <row r="23" ht="25.5" customHeight="1">
      <c r="B23" s="38"/>
    </row>
    <row r="24" spans="2:6" ht="25.5" customHeight="1">
      <c r="B24" s="38" t="s">
        <v>149</v>
      </c>
      <c r="F24" s="37" t="s">
        <v>197</v>
      </c>
    </row>
    <row r="25" ht="25.5" customHeight="1">
      <c r="B25" s="38"/>
    </row>
    <row r="26" ht="25.5" customHeight="1">
      <c r="B26" s="38"/>
    </row>
    <row r="27" ht="25.5" customHeight="1">
      <c r="B27" s="38" t="s">
        <v>198</v>
      </c>
    </row>
    <row r="28" ht="27" customHeight="1">
      <c r="B28" s="2"/>
    </row>
  </sheetData>
  <sheetProtection/>
  <mergeCells count="3">
    <mergeCell ref="A10:F10"/>
    <mergeCell ref="A9:F9"/>
    <mergeCell ref="A8:F8"/>
  </mergeCells>
  <printOptions horizontalCentered="1"/>
  <pageMargins left="0.2362204724409449" right="0.2362204724409449" top="0.5905511811023623" bottom="0.31496062992125984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95" zoomScaleSheetLayoutView="95" workbookViewId="0" topLeftCell="A1">
      <selection activeCell="H35" sqref="H35"/>
    </sheetView>
  </sheetViews>
  <sheetFormatPr defaultColWidth="7.875" defaultRowHeight="12.75"/>
  <cols>
    <col min="1" max="1" width="5.125" style="2" customWidth="1"/>
    <col min="2" max="2" width="69.625" style="4" customWidth="1"/>
    <col min="3" max="3" width="12.125" style="4" customWidth="1"/>
    <col min="4" max="4" width="20.375" style="2" customWidth="1"/>
    <col min="5" max="5" width="11.75390625" style="4" customWidth="1"/>
    <col min="6" max="16384" width="7.875" style="4" customWidth="1"/>
  </cols>
  <sheetData>
    <row r="1" spans="1:3" ht="18.75">
      <c r="A1" s="12"/>
      <c r="B1" s="3"/>
      <c r="C1" s="83" t="s">
        <v>159</v>
      </c>
    </row>
    <row r="2" spans="1:3" ht="18.75">
      <c r="A2" s="12"/>
      <c r="B2" s="3"/>
      <c r="C2" s="83" t="s">
        <v>169</v>
      </c>
    </row>
    <row r="3" spans="1:3" ht="18.75">
      <c r="A3" s="12"/>
      <c r="B3" s="3"/>
      <c r="C3" s="83" t="s">
        <v>170</v>
      </c>
    </row>
    <row r="4" spans="1:3" ht="18.75">
      <c r="A4" s="12"/>
      <c r="B4" s="3"/>
      <c r="C4" s="76" t="s">
        <v>249</v>
      </c>
    </row>
    <row r="5" spans="1:5" ht="15">
      <c r="A5" s="12"/>
      <c r="B5" s="3"/>
      <c r="C5" s="3"/>
      <c r="D5" s="12"/>
      <c r="E5" s="3"/>
    </row>
    <row r="6" spans="1:5" ht="15">
      <c r="A6" s="12"/>
      <c r="B6" s="5"/>
      <c r="C6" s="6"/>
      <c r="D6" s="6"/>
      <c r="E6" s="3"/>
    </row>
    <row r="7" spans="1:5" ht="20.25">
      <c r="A7" s="12"/>
      <c r="B7" s="198" t="s">
        <v>152</v>
      </c>
      <c r="C7" s="198"/>
      <c r="D7" s="198"/>
      <c r="E7" s="3"/>
    </row>
    <row r="8" spans="1:5" ht="20.25">
      <c r="A8" s="12"/>
      <c r="B8" s="198" t="s">
        <v>153</v>
      </c>
      <c r="C8" s="198"/>
      <c r="D8" s="198"/>
      <c r="E8" s="3"/>
    </row>
    <row r="9" spans="1:5" ht="20.25">
      <c r="A9" s="12"/>
      <c r="B9" s="199" t="s">
        <v>248</v>
      </c>
      <c r="C9" s="199"/>
      <c r="D9" s="199"/>
      <c r="E9" s="3"/>
    </row>
    <row r="10" spans="1:5" ht="15">
      <c r="A10" s="12"/>
      <c r="B10" s="5"/>
      <c r="C10" s="6"/>
      <c r="D10" s="6"/>
      <c r="E10" s="3"/>
    </row>
    <row r="11" spans="1:5" ht="65.25" customHeight="1">
      <c r="A11" s="136" t="s">
        <v>0</v>
      </c>
      <c r="B11" s="109" t="s">
        <v>3</v>
      </c>
      <c r="C11" s="136" t="s">
        <v>70</v>
      </c>
      <c r="D11" s="109" t="s">
        <v>160</v>
      </c>
      <c r="E11" s="3"/>
    </row>
    <row r="12" spans="1:5" ht="30.75" customHeight="1">
      <c r="A12" s="85" t="s">
        <v>4</v>
      </c>
      <c r="B12" s="86" t="s">
        <v>5</v>
      </c>
      <c r="C12" s="128" t="s">
        <v>6</v>
      </c>
      <c r="D12" s="166">
        <v>1.81</v>
      </c>
      <c r="E12" s="3"/>
    </row>
    <row r="13" spans="1:5" ht="32.25" customHeight="1">
      <c r="A13" s="71" t="s">
        <v>7</v>
      </c>
      <c r="B13" s="86" t="s">
        <v>8</v>
      </c>
      <c r="C13" s="128" t="s">
        <v>6</v>
      </c>
      <c r="D13" s="166">
        <v>1.81</v>
      </c>
      <c r="E13" s="3"/>
    </row>
    <row r="14" spans="1:5" ht="21" customHeight="1">
      <c r="A14" s="71" t="s">
        <v>9</v>
      </c>
      <c r="B14" s="86" t="s">
        <v>10</v>
      </c>
      <c r="C14" s="128" t="s">
        <v>6</v>
      </c>
      <c r="D14" s="166">
        <v>1.81</v>
      </c>
      <c r="E14" s="3"/>
    </row>
    <row r="15" spans="1:5" ht="46.5" customHeight="1">
      <c r="A15" s="71" t="s">
        <v>11</v>
      </c>
      <c r="B15" s="86" t="s">
        <v>12</v>
      </c>
      <c r="C15" s="128" t="s">
        <v>6</v>
      </c>
      <c r="D15" s="166">
        <v>2.75</v>
      </c>
      <c r="E15" s="3"/>
    </row>
    <row r="16" spans="1:5" ht="22.5" customHeight="1">
      <c r="A16" s="71" t="s">
        <v>13</v>
      </c>
      <c r="B16" s="86" t="s">
        <v>14</v>
      </c>
      <c r="C16" s="128" t="s">
        <v>6</v>
      </c>
      <c r="D16" s="166">
        <v>2.75</v>
      </c>
      <c r="E16" s="3"/>
    </row>
    <row r="17" spans="1:5" ht="29.25" customHeight="1">
      <c r="A17" s="71" t="s">
        <v>15</v>
      </c>
      <c r="B17" s="86" t="s">
        <v>16</v>
      </c>
      <c r="C17" s="128" t="s">
        <v>6</v>
      </c>
      <c r="D17" s="166">
        <v>3.64</v>
      </c>
      <c r="E17" s="3"/>
    </row>
    <row r="18" spans="1:5" ht="38.25" customHeight="1">
      <c r="A18" s="71" t="s">
        <v>17</v>
      </c>
      <c r="B18" s="86" t="s">
        <v>18</v>
      </c>
      <c r="C18" s="128" t="s">
        <v>6</v>
      </c>
      <c r="D18" s="166">
        <v>1.81</v>
      </c>
      <c r="E18" s="3"/>
    </row>
    <row r="19" spans="1:5" ht="28.5" customHeight="1">
      <c r="A19" s="71" t="s">
        <v>19</v>
      </c>
      <c r="B19" s="86" t="s">
        <v>20</v>
      </c>
      <c r="C19" s="128" t="s">
        <v>6</v>
      </c>
      <c r="D19" s="166">
        <v>1.81</v>
      </c>
      <c r="E19" s="3"/>
    </row>
    <row r="20" spans="1:5" ht="31.5" customHeight="1">
      <c r="A20" s="71" t="s">
        <v>21</v>
      </c>
      <c r="B20" s="86" t="s">
        <v>22</v>
      </c>
      <c r="C20" s="128" t="s">
        <v>6</v>
      </c>
      <c r="D20" s="166">
        <v>1.81</v>
      </c>
      <c r="E20" s="3"/>
    </row>
    <row r="21" spans="1:7" s="3" customFormat="1" ht="27.75" customHeight="1">
      <c r="A21" s="71" t="s">
        <v>23</v>
      </c>
      <c r="B21" s="86" t="s">
        <v>24</v>
      </c>
      <c r="C21" s="128" t="s">
        <v>6</v>
      </c>
      <c r="D21" s="166">
        <v>1.81</v>
      </c>
      <c r="F21" s="4"/>
      <c r="G21" s="4"/>
    </row>
    <row r="22" spans="1:5" ht="57.75" customHeight="1">
      <c r="A22" s="71" t="s">
        <v>25</v>
      </c>
      <c r="B22" s="86" t="s">
        <v>26</v>
      </c>
      <c r="C22" s="128" t="s">
        <v>6</v>
      </c>
      <c r="D22" s="166">
        <v>4.57</v>
      </c>
      <c r="E22" s="3"/>
    </row>
    <row r="23" spans="1:5" ht="45">
      <c r="A23" s="71" t="s">
        <v>27</v>
      </c>
      <c r="B23" s="86" t="s">
        <v>28</v>
      </c>
      <c r="C23" s="128" t="s">
        <v>6</v>
      </c>
      <c r="D23" s="166">
        <v>2.74</v>
      </c>
      <c r="E23" s="3"/>
    </row>
    <row r="24" spans="1:5" ht="27" customHeight="1">
      <c r="A24" s="71" t="s">
        <v>29</v>
      </c>
      <c r="B24" s="86" t="s">
        <v>30</v>
      </c>
      <c r="C24" s="128" t="s">
        <v>6</v>
      </c>
      <c r="D24" s="166">
        <v>1.77</v>
      </c>
      <c r="E24" s="3"/>
    </row>
    <row r="25" spans="1:5" ht="30">
      <c r="A25" s="71" t="s">
        <v>31</v>
      </c>
      <c r="B25" s="86" t="s">
        <v>32</v>
      </c>
      <c r="C25" s="128" t="s">
        <v>6</v>
      </c>
      <c r="D25" s="166">
        <v>1.81</v>
      </c>
      <c r="E25" s="3"/>
    </row>
    <row r="26" spans="1:5" ht="30" customHeight="1">
      <c r="A26" s="71" t="s">
        <v>33</v>
      </c>
      <c r="B26" s="86" t="s">
        <v>34</v>
      </c>
      <c r="C26" s="128" t="s">
        <v>6</v>
      </c>
      <c r="D26" s="166">
        <v>2.75</v>
      </c>
      <c r="E26" s="3"/>
    </row>
    <row r="27" spans="1:5" ht="30">
      <c r="A27" s="71" t="s">
        <v>35</v>
      </c>
      <c r="B27" s="86" t="s">
        <v>36</v>
      </c>
      <c r="C27" s="128" t="s">
        <v>6</v>
      </c>
      <c r="D27" s="166">
        <v>3.64</v>
      </c>
      <c r="E27" s="3"/>
    </row>
    <row r="28" spans="1:5" ht="45">
      <c r="A28" s="71" t="s">
        <v>37</v>
      </c>
      <c r="B28" s="86" t="s">
        <v>38</v>
      </c>
      <c r="C28" s="128" t="s">
        <v>6</v>
      </c>
      <c r="D28" s="166">
        <v>3.64</v>
      </c>
      <c r="E28" s="3"/>
    </row>
    <row r="29" spans="1:5" ht="28.5" customHeight="1">
      <c r="A29" s="71" t="s">
        <v>39</v>
      </c>
      <c r="B29" s="86" t="s">
        <v>40</v>
      </c>
      <c r="C29" s="128" t="s">
        <v>6</v>
      </c>
      <c r="D29" s="166">
        <v>3.98</v>
      </c>
      <c r="E29" s="3"/>
    </row>
    <row r="30" spans="1:5" ht="45">
      <c r="A30" s="71" t="s">
        <v>41</v>
      </c>
      <c r="B30" s="86" t="s">
        <v>42</v>
      </c>
      <c r="C30" s="128" t="s">
        <v>6</v>
      </c>
      <c r="D30" s="166">
        <v>4.57</v>
      </c>
      <c r="E30" s="3"/>
    </row>
    <row r="31" spans="1:5" ht="21" customHeight="1">
      <c r="A31" s="71" t="s">
        <v>43</v>
      </c>
      <c r="B31" s="87" t="s">
        <v>44</v>
      </c>
      <c r="C31" s="128" t="s">
        <v>6</v>
      </c>
      <c r="D31" s="166">
        <v>2.74</v>
      </c>
      <c r="E31" s="3"/>
    </row>
    <row r="32" spans="1:5" ht="30">
      <c r="A32" s="71" t="s">
        <v>45</v>
      </c>
      <c r="B32" s="86" t="s">
        <v>46</v>
      </c>
      <c r="C32" s="128" t="s">
        <v>6</v>
      </c>
      <c r="D32" s="166">
        <v>3.64</v>
      </c>
      <c r="E32" s="3"/>
    </row>
    <row r="33" spans="1:5" ht="30">
      <c r="A33" s="71" t="s">
        <v>47</v>
      </c>
      <c r="B33" s="86" t="s">
        <v>48</v>
      </c>
      <c r="C33" s="128" t="s">
        <v>6</v>
      </c>
      <c r="D33" s="166">
        <v>1.81</v>
      </c>
      <c r="E33" s="3"/>
    </row>
    <row r="34" spans="1:5" ht="33.75" customHeight="1">
      <c r="A34" s="71" t="s">
        <v>49</v>
      </c>
      <c r="B34" s="86" t="s">
        <v>50</v>
      </c>
      <c r="C34" s="128" t="s">
        <v>6</v>
      </c>
      <c r="D34" s="166">
        <v>1.81</v>
      </c>
      <c r="E34" s="3"/>
    </row>
    <row r="35" spans="1:5" ht="44.25" customHeight="1">
      <c r="A35" s="71" t="s">
        <v>51</v>
      </c>
      <c r="B35" s="86" t="s">
        <v>52</v>
      </c>
      <c r="C35" s="128" t="s">
        <v>6</v>
      </c>
      <c r="D35" s="166">
        <v>1.81</v>
      </c>
      <c r="E35" s="3"/>
    </row>
    <row r="36" spans="1:5" ht="15.75">
      <c r="A36" s="71" t="s">
        <v>53</v>
      </c>
      <c r="B36" s="87" t="s">
        <v>54</v>
      </c>
      <c r="C36" s="128" t="s">
        <v>6</v>
      </c>
      <c r="D36" s="166">
        <v>1.81</v>
      </c>
      <c r="E36" s="3"/>
    </row>
    <row r="37" spans="1:5" ht="15.75">
      <c r="A37" s="71" t="s">
        <v>55</v>
      </c>
      <c r="B37" s="86" t="s">
        <v>56</v>
      </c>
      <c r="C37" s="128" t="s">
        <v>6</v>
      </c>
      <c r="D37" s="166">
        <v>5.49</v>
      </c>
      <c r="E37" s="3"/>
    </row>
    <row r="38" spans="1:5" ht="41.25" customHeight="1">
      <c r="A38" s="200" t="s">
        <v>161</v>
      </c>
      <c r="B38" s="200"/>
      <c r="C38" s="200"/>
      <c r="D38" s="200"/>
      <c r="E38" s="3"/>
    </row>
    <row r="39" spans="1:5" ht="15">
      <c r="A39" s="12"/>
      <c r="B39" s="3"/>
      <c r="C39" s="3"/>
      <c r="D39" s="12"/>
      <c r="E39" s="3"/>
    </row>
    <row r="40" spans="1:5" ht="15">
      <c r="A40" s="12"/>
      <c r="B40" s="3"/>
      <c r="C40" s="3"/>
      <c r="D40" s="12"/>
      <c r="E40" s="3"/>
    </row>
    <row r="41" spans="1:5" ht="15">
      <c r="A41" s="12"/>
      <c r="B41" s="3"/>
      <c r="C41" s="3"/>
      <c r="D41" s="12"/>
      <c r="E41" s="3"/>
    </row>
    <row r="42" spans="1:5" ht="15">
      <c r="A42" s="12"/>
      <c r="B42" s="3"/>
      <c r="C42" s="3"/>
      <c r="D42" s="12"/>
      <c r="E42" s="3"/>
    </row>
    <row r="43" spans="1:5" ht="15">
      <c r="A43" s="12"/>
      <c r="B43" s="3"/>
      <c r="C43" s="3"/>
      <c r="D43" s="12"/>
      <c r="E43" s="3"/>
    </row>
    <row r="44" spans="1:5" ht="18.75">
      <c r="A44" s="12"/>
      <c r="B44" s="77" t="s">
        <v>147</v>
      </c>
      <c r="C44" s="34"/>
      <c r="D44" s="116" t="s">
        <v>148</v>
      </c>
      <c r="E44" s="3"/>
    </row>
    <row r="45" spans="1:5" ht="18.75">
      <c r="A45" s="12"/>
      <c r="B45" s="115" t="s">
        <v>149</v>
      </c>
      <c r="C45" s="34"/>
      <c r="D45" s="116" t="s">
        <v>197</v>
      </c>
      <c r="E45" s="3"/>
    </row>
    <row r="46" spans="1:5" ht="18.75">
      <c r="A46" s="12"/>
      <c r="B46" s="77"/>
      <c r="C46" s="34"/>
      <c r="D46" s="77"/>
      <c r="E46" s="3"/>
    </row>
    <row r="47" spans="1:5" ht="18.75">
      <c r="A47" s="12"/>
      <c r="B47" s="77" t="s">
        <v>198</v>
      </c>
      <c r="C47" s="34"/>
      <c r="D47" s="77"/>
      <c r="E47" s="3"/>
    </row>
    <row r="51" spans="1:4" ht="15">
      <c r="A51" s="4"/>
      <c r="D51" s="4"/>
    </row>
  </sheetData>
  <sheetProtection/>
  <mergeCells count="4">
    <mergeCell ref="B7:D7"/>
    <mergeCell ref="B8:D8"/>
    <mergeCell ref="B9:D9"/>
    <mergeCell ref="A38:D38"/>
  </mergeCells>
  <printOptions horizont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0" zoomScaleSheetLayoutView="70" workbookViewId="0" topLeftCell="A19">
      <selection activeCell="A12" sqref="A12"/>
    </sheetView>
  </sheetViews>
  <sheetFormatPr defaultColWidth="7.875" defaultRowHeight="12.75"/>
  <cols>
    <col min="1" max="1" width="5.125" style="2" customWidth="1"/>
    <col min="2" max="2" width="69.625" style="4" customWidth="1"/>
    <col min="3" max="3" width="10.25390625" style="4" customWidth="1"/>
    <col min="4" max="4" width="20.375" style="2" customWidth="1"/>
    <col min="5" max="5" width="11.75390625" style="4" customWidth="1"/>
    <col min="6" max="16384" width="7.875" style="4" customWidth="1"/>
  </cols>
  <sheetData>
    <row r="1" spans="1:3" ht="18.75">
      <c r="A1" s="12"/>
      <c r="B1" s="3"/>
      <c r="C1" s="83" t="s">
        <v>159</v>
      </c>
    </row>
    <row r="2" spans="1:3" ht="18.75">
      <c r="A2" s="12"/>
      <c r="B2" s="3"/>
      <c r="C2" s="83" t="s">
        <v>169</v>
      </c>
    </row>
    <row r="3" spans="1:3" ht="18.75">
      <c r="A3" s="12"/>
      <c r="B3" s="3"/>
      <c r="C3" s="83" t="s">
        <v>170</v>
      </c>
    </row>
    <row r="4" spans="1:3" ht="18.75">
      <c r="A4" s="12"/>
      <c r="B4" s="3"/>
      <c r="C4" s="76" t="s">
        <v>184</v>
      </c>
    </row>
    <row r="5" spans="1:5" ht="15">
      <c r="A5" s="12"/>
      <c r="B5" s="3"/>
      <c r="C5" s="3"/>
      <c r="D5" s="12"/>
      <c r="E5" s="3"/>
    </row>
    <row r="6" spans="1:5" ht="15">
      <c r="A6" s="12"/>
      <c r="B6" s="5"/>
      <c r="C6" s="6"/>
      <c r="D6" s="6"/>
      <c r="E6" s="3"/>
    </row>
    <row r="7" spans="1:5" ht="20.25">
      <c r="A7" s="12"/>
      <c r="B7" s="198" t="s">
        <v>152</v>
      </c>
      <c r="C7" s="198"/>
      <c r="D7" s="198"/>
      <c r="E7" s="3"/>
    </row>
    <row r="8" spans="1:5" ht="20.25">
      <c r="A8" s="12"/>
      <c r="B8" s="198" t="s">
        <v>153</v>
      </c>
      <c r="C8" s="198"/>
      <c r="D8" s="198"/>
      <c r="E8" s="3"/>
    </row>
    <row r="9" spans="1:5" ht="20.25">
      <c r="A9" s="12"/>
      <c r="B9" s="199" t="s">
        <v>183</v>
      </c>
      <c r="C9" s="199"/>
      <c r="D9" s="199"/>
      <c r="E9" s="3"/>
    </row>
    <row r="10" spans="1:5" ht="15">
      <c r="A10" s="12"/>
      <c r="B10" s="5"/>
      <c r="C10" s="6"/>
      <c r="D10" s="6"/>
      <c r="E10" s="3"/>
    </row>
    <row r="11" spans="1:5" ht="65.25" customHeight="1">
      <c r="A11" s="136" t="s">
        <v>0</v>
      </c>
      <c r="B11" s="109" t="s">
        <v>3</v>
      </c>
      <c r="C11" s="136" t="s">
        <v>70</v>
      </c>
      <c r="D11" s="109" t="s">
        <v>160</v>
      </c>
      <c r="E11" s="3"/>
    </row>
    <row r="12" spans="1:5" ht="30.75" customHeight="1">
      <c r="A12" s="85" t="s">
        <v>4</v>
      </c>
      <c r="B12" s="86" t="s">
        <v>5</v>
      </c>
      <c r="C12" s="72" t="s">
        <v>6</v>
      </c>
      <c r="D12" s="88">
        <v>1.71</v>
      </c>
      <c r="E12" s="84"/>
    </row>
    <row r="13" spans="1:5" ht="32.25" customHeight="1">
      <c r="A13" s="71" t="s">
        <v>7</v>
      </c>
      <c r="B13" s="86" t="s">
        <v>8</v>
      </c>
      <c r="C13" s="72" t="s">
        <v>6</v>
      </c>
      <c r="D13" s="88">
        <v>1.71</v>
      </c>
      <c r="E13" s="3"/>
    </row>
    <row r="14" spans="1:5" ht="21" customHeight="1">
      <c r="A14" s="71" t="s">
        <v>9</v>
      </c>
      <c r="B14" s="86" t="s">
        <v>10</v>
      </c>
      <c r="C14" s="72" t="s">
        <v>6</v>
      </c>
      <c r="D14" s="88">
        <v>1.71</v>
      </c>
      <c r="E14" s="3"/>
    </row>
    <row r="15" spans="1:5" ht="46.5" customHeight="1">
      <c r="A15" s="71" t="s">
        <v>11</v>
      </c>
      <c r="B15" s="86" t="s">
        <v>12</v>
      </c>
      <c r="C15" s="72" t="s">
        <v>6</v>
      </c>
      <c r="D15" s="88">
        <v>2.58</v>
      </c>
      <c r="E15" s="3"/>
    </row>
    <row r="16" spans="1:5" ht="22.5" customHeight="1">
      <c r="A16" s="71" t="s">
        <v>13</v>
      </c>
      <c r="B16" s="86" t="s">
        <v>14</v>
      </c>
      <c r="C16" s="72" t="s">
        <v>6</v>
      </c>
      <c r="D16" s="88">
        <v>2.58</v>
      </c>
      <c r="E16" s="3"/>
    </row>
    <row r="17" spans="1:5" ht="29.25" customHeight="1">
      <c r="A17" s="71" t="s">
        <v>15</v>
      </c>
      <c r="B17" s="86" t="s">
        <v>16</v>
      </c>
      <c r="C17" s="72" t="s">
        <v>6</v>
      </c>
      <c r="D17" s="88">
        <v>3.42</v>
      </c>
      <c r="E17" s="3"/>
    </row>
    <row r="18" spans="1:5" ht="38.25" customHeight="1">
      <c r="A18" s="71" t="s">
        <v>17</v>
      </c>
      <c r="B18" s="86" t="s">
        <v>18</v>
      </c>
      <c r="C18" s="72" t="s">
        <v>6</v>
      </c>
      <c r="D18" s="88">
        <v>1.71</v>
      </c>
      <c r="E18" s="3"/>
    </row>
    <row r="19" spans="1:5" ht="28.5" customHeight="1">
      <c r="A19" s="71" t="s">
        <v>19</v>
      </c>
      <c r="B19" s="86" t="s">
        <v>20</v>
      </c>
      <c r="C19" s="72" t="s">
        <v>6</v>
      </c>
      <c r="D19" s="88">
        <v>1.71</v>
      </c>
      <c r="E19" s="3"/>
    </row>
    <row r="20" spans="1:5" ht="31.5" customHeight="1">
      <c r="A20" s="71" t="s">
        <v>21</v>
      </c>
      <c r="B20" s="86" t="s">
        <v>22</v>
      </c>
      <c r="C20" s="72" t="s">
        <v>6</v>
      </c>
      <c r="D20" s="88">
        <v>1.71</v>
      </c>
      <c r="E20" s="3"/>
    </row>
    <row r="21" spans="1:7" s="3" customFormat="1" ht="27.75" customHeight="1">
      <c r="A21" s="71" t="s">
        <v>23</v>
      </c>
      <c r="B21" s="86" t="s">
        <v>24</v>
      </c>
      <c r="C21" s="72" t="s">
        <v>6</v>
      </c>
      <c r="D21" s="88">
        <v>1.71</v>
      </c>
      <c r="F21" s="4"/>
      <c r="G21" s="4"/>
    </row>
    <row r="22" spans="1:5" ht="57.75" customHeight="1">
      <c r="A22" s="71" t="s">
        <v>25</v>
      </c>
      <c r="B22" s="86" t="s">
        <v>26</v>
      </c>
      <c r="C22" s="72" t="s">
        <v>6</v>
      </c>
      <c r="D22" s="88">
        <v>4.29</v>
      </c>
      <c r="E22" s="3"/>
    </row>
    <row r="23" spans="1:5" ht="58.5" customHeight="1">
      <c r="A23" s="71" t="s">
        <v>27</v>
      </c>
      <c r="B23" s="86" t="s">
        <v>28</v>
      </c>
      <c r="C23" s="72" t="s">
        <v>6</v>
      </c>
      <c r="D23" s="88">
        <v>2.58</v>
      </c>
      <c r="E23" s="3"/>
    </row>
    <row r="24" spans="1:5" ht="27" customHeight="1">
      <c r="A24" s="71" t="s">
        <v>29</v>
      </c>
      <c r="B24" s="86" t="s">
        <v>30</v>
      </c>
      <c r="C24" s="72" t="s">
        <v>6</v>
      </c>
      <c r="D24" s="88">
        <v>1.67</v>
      </c>
      <c r="E24" s="3"/>
    </row>
    <row r="25" spans="1:5" ht="47.25" customHeight="1">
      <c r="A25" s="71" t="s">
        <v>31</v>
      </c>
      <c r="B25" s="86" t="s">
        <v>32</v>
      </c>
      <c r="C25" s="72" t="s">
        <v>6</v>
      </c>
      <c r="D25" s="88">
        <v>1.71</v>
      </c>
      <c r="E25" s="3"/>
    </row>
    <row r="26" spans="1:5" ht="30" customHeight="1">
      <c r="A26" s="71" t="s">
        <v>33</v>
      </c>
      <c r="B26" s="86" t="s">
        <v>34</v>
      </c>
      <c r="C26" s="72" t="s">
        <v>6</v>
      </c>
      <c r="D26" s="88">
        <v>2.58</v>
      </c>
      <c r="E26" s="3"/>
    </row>
    <row r="27" spans="1:5" ht="45" customHeight="1">
      <c r="A27" s="71" t="s">
        <v>35</v>
      </c>
      <c r="B27" s="86" t="s">
        <v>36</v>
      </c>
      <c r="C27" s="72" t="s">
        <v>6</v>
      </c>
      <c r="D27" s="88">
        <v>3.43</v>
      </c>
      <c r="E27" s="3"/>
    </row>
    <row r="28" spans="1:5" ht="65.25" customHeight="1">
      <c r="A28" s="71" t="s">
        <v>37</v>
      </c>
      <c r="B28" s="86" t="s">
        <v>38</v>
      </c>
      <c r="C28" s="72" t="s">
        <v>6</v>
      </c>
      <c r="D28" s="88">
        <v>3.43</v>
      </c>
      <c r="E28" s="3"/>
    </row>
    <row r="29" spans="1:5" ht="28.5" customHeight="1">
      <c r="A29" s="71" t="s">
        <v>39</v>
      </c>
      <c r="B29" s="86" t="s">
        <v>40</v>
      </c>
      <c r="C29" s="72" t="s">
        <v>6</v>
      </c>
      <c r="D29" s="88">
        <v>3.75</v>
      </c>
      <c r="E29" s="3"/>
    </row>
    <row r="30" spans="1:5" ht="57.75" customHeight="1">
      <c r="A30" s="71" t="s">
        <v>41</v>
      </c>
      <c r="B30" s="86" t="s">
        <v>42</v>
      </c>
      <c r="C30" s="72" t="s">
        <v>6</v>
      </c>
      <c r="D30" s="88">
        <v>4.29</v>
      </c>
      <c r="E30" s="3"/>
    </row>
    <row r="31" spans="1:5" ht="21" customHeight="1">
      <c r="A31" s="71" t="s">
        <v>43</v>
      </c>
      <c r="B31" s="87" t="s">
        <v>44</v>
      </c>
      <c r="C31" s="72" t="s">
        <v>6</v>
      </c>
      <c r="D31" s="88">
        <v>2.58</v>
      </c>
      <c r="E31" s="3"/>
    </row>
    <row r="32" spans="1:5" ht="45.75" customHeight="1">
      <c r="A32" s="71" t="s">
        <v>45</v>
      </c>
      <c r="B32" s="86" t="s">
        <v>46</v>
      </c>
      <c r="C32" s="72" t="s">
        <v>6</v>
      </c>
      <c r="D32" s="88">
        <v>3.42</v>
      </c>
      <c r="E32" s="3"/>
    </row>
    <row r="33" spans="1:5" ht="48.75" customHeight="1">
      <c r="A33" s="71" t="s">
        <v>47</v>
      </c>
      <c r="B33" s="86" t="s">
        <v>48</v>
      </c>
      <c r="C33" s="72" t="s">
        <v>6</v>
      </c>
      <c r="D33" s="88">
        <v>1.71</v>
      </c>
      <c r="E33" s="3"/>
    </row>
    <row r="34" spans="1:5" ht="33.75" customHeight="1">
      <c r="A34" s="71" t="s">
        <v>49</v>
      </c>
      <c r="B34" s="86" t="s">
        <v>50</v>
      </c>
      <c r="C34" s="72" t="s">
        <v>6</v>
      </c>
      <c r="D34" s="88">
        <v>1.71</v>
      </c>
      <c r="E34" s="3"/>
    </row>
    <row r="35" spans="1:5" ht="44.25" customHeight="1">
      <c r="A35" s="71" t="s">
        <v>51</v>
      </c>
      <c r="B35" s="86" t="s">
        <v>52</v>
      </c>
      <c r="C35" s="72" t="s">
        <v>6</v>
      </c>
      <c r="D35" s="88">
        <v>1.71</v>
      </c>
      <c r="E35" s="3"/>
    </row>
    <row r="36" spans="1:5" ht="22.5" customHeight="1">
      <c r="A36" s="71" t="s">
        <v>53</v>
      </c>
      <c r="B36" s="87" t="s">
        <v>54</v>
      </c>
      <c r="C36" s="72" t="s">
        <v>6</v>
      </c>
      <c r="D36" s="88">
        <v>1.71</v>
      </c>
      <c r="E36" s="3"/>
    </row>
    <row r="37" spans="1:5" ht="31.5" customHeight="1">
      <c r="A37" s="71" t="s">
        <v>55</v>
      </c>
      <c r="B37" s="86" t="s">
        <v>56</v>
      </c>
      <c r="C37" s="72" t="s">
        <v>6</v>
      </c>
      <c r="D37" s="88">
        <v>5.14</v>
      </c>
      <c r="E37" s="3"/>
    </row>
    <row r="38" spans="1:5" ht="41.25" customHeight="1">
      <c r="A38" s="200" t="s">
        <v>161</v>
      </c>
      <c r="B38" s="200"/>
      <c r="C38" s="200"/>
      <c r="D38" s="200"/>
      <c r="E38" s="3"/>
    </row>
    <row r="39" spans="1:5" ht="15">
      <c r="A39" s="12"/>
      <c r="B39" s="3"/>
      <c r="C39" s="3"/>
      <c r="D39" s="12"/>
      <c r="E39" s="3"/>
    </row>
    <row r="40" spans="1:5" ht="15">
      <c r="A40" s="12"/>
      <c r="B40" s="3"/>
      <c r="C40" s="3"/>
      <c r="D40" s="12"/>
      <c r="E40" s="3"/>
    </row>
    <row r="41" spans="1:5" ht="15">
      <c r="A41" s="12"/>
      <c r="B41" s="3"/>
      <c r="C41" s="3"/>
      <c r="D41" s="12"/>
      <c r="E41" s="3"/>
    </row>
    <row r="42" spans="1:5" ht="15">
      <c r="A42" s="12"/>
      <c r="B42" s="3"/>
      <c r="C42" s="3"/>
      <c r="D42" s="12"/>
      <c r="E42" s="3"/>
    </row>
    <row r="43" spans="1:5" ht="15">
      <c r="A43" s="12"/>
      <c r="B43" s="3"/>
      <c r="C43" s="3"/>
      <c r="D43" s="12"/>
      <c r="E43" s="3"/>
    </row>
    <row r="44" spans="1:5" ht="18.75">
      <c r="A44" s="12"/>
      <c r="B44" s="77" t="s">
        <v>147</v>
      </c>
      <c r="C44" s="34"/>
      <c r="D44" s="116" t="s">
        <v>148</v>
      </c>
      <c r="E44" s="3"/>
    </row>
    <row r="45" spans="1:5" ht="101.25" customHeight="1">
      <c r="A45" s="12"/>
      <c r="B45" s="115" t="s">
        <v>149</v>
      </c>
      <c r="C45" s="34"/>
      <c r="D45" s="116" t="s">
        <v>150</v>
      </c>
      <c r="E45" s="3"/>
    </row>
    <row r="46" spans="1:5" ht="63.75" customHeight="1">
      <c r="A46" s="12"/>
      <c r="B46" s="77"/>
      <c r="C46" s="34"/>
      <c r="D46" s="77"/>
      <c r="E46" s="3"/>
    </row>
    <row r="47" spans="1:5" ht="18.75">
      <c r="A47" s="12"/>
      <c r="B47" s="77" t="s">
        <v>151</v>
      </c>
      <c r="C47" s="34"/>
      <c r="D47" s="77"/>
      <c r="E47" s="3"/>
    </row>
    <row r="51" spans="1:4" ht="15">
      <c r="A51" s="4"/>
      <c r="D51" s="4"/>
    </row>
  </sheetData>
  <sheetProtection/>
  <mergeCells count="4">
    <mergeCell ref="A38:D38"/>
    <mergeCell ref="B7:D7"/>
    <mergeCell ref="B8:D8"/>
    <mergeCell ref="B9:D9"/>
  </mergeCells>
  <printOptions horizontalCentered="1"/>
  <pageMargins left="0" right="0" top="0" bottom="0" header="0" footer="0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view="pageBreakPreview" zoomScale="60" zoomScaleNormal="75" zoomScalePageLayoutView="0" workbookViewId="0" topLeftCell="A1">
      <selection activeCell="U20" sqref="U20"/>
    </sheetView>
  </sheetViews>
  <sheetFormatPr defaultColWidth="7.875" defaultRowHeight="12.75"/>
  <cols>
    <col min="1" max="1" width="7.125" style="2" customWidth="1"/>
    <col min="2" max="2" width="54.375" style="4" customWidth="1"/>
    <col min="3" max="3" width="11.875" style="4" customWidth="1"/>
    <col min="4" max="4" width="25.875" style="2" customWidth="1"/>
    <col min="5" max="16384" width="7.875" style="4" customWidth="1"/>
  </cols>
  <sheetData>
    <row r="1" spans="2:3" ht="18.75">
      <c r="B1" s="3"/>
      <c r="C1" s="75" t="s">
        <v>162</v>
      </c>
    </row>
    <row r="2" ht="16.5" customHeight="1">
      <c r="C2" s="75" t="s">
        <v>171</v>
      </c>
    </row>
    <row r="3" ht="16.5" customHeight="1">
      <c r="C3" s="75" t="s">
        <v>170</v>
      </c>
    </row>
    <row r="4" ht="19.5" customHeight="1">
      <c r="C4" s="76" t="s">
        <v>273</v>
      </c>
    </row>
    <row r="5" ht="17.25" customHeight="1"/>
    <row r="6" ht="21.75" customHeight="1"/>
    <row r="7" ht="21.75" customHeight="1"/>
    <row r="8" ht="21.75" customHeight="1"/>
    <row r="9" spans="2:4" ht="21.75" customHeight="1">
      <c r="B9" s="201" t="s">
        <v>152</v>
      </c>
      <c r="C9" s="201"/>
      <c r="D9" s="201"/>
    </row>
    <row r="10" spans="2:5" ht="21.75" customHeight="1">
      <c r="B10" s="201" t="s">
        <v>155</v>
      </c>
      <c r="C10" s="201"/>
      <c r="D10" s="201"/>
      <c r="E10" s="42"/>
    </row>
    <row r="11" spans="2:5" ht="21.75" customHeight="1">
      <c r="B11" s="202" t="s">
        <v>257</v>
      </c>
      <c r="C11" s="202"/>
      <c r="D11" s="202"/>
      <c r="E11" s="42"/>
    </row>
    <row r="12" spans="2:5" ht="21.75" customHeight="1">
      <c r="B12" s="5"/>
      <c r="C12" s="6"/>
      <c r="D12" s="6"/>
      <c r="E12" s="41"/>
    </row>
    <row r="13" spans="1:4" ht="82.5" customHeight="1">
      <c r="A13" s="137" t="s">
        <v>0</v>
      </c>
      <c r="B13" s="137" t="s">
        <v>3</v>
      </c>
      <c r="C13" s="137" t="s">
        <v>2</v>
      </c>
      <c r="D13" s="114" t="s">
        <v>160</v>
      </c>
    </row>
    <row r="14" spans="1:4" ht="33" customHeight="1">
      <c r="A14" s="204" t="s">
        <v>117</v>
      </c>
      <c r="B14" s="204"/>
      <c r="C14" s="204"/>
      <c r="D14" s="204"/>
    </row>
    <row r="15" spans="1:4" ht="44.25" customHeight="1">
      <c r="A15" s="47" t="s">
        <v>57</v>
      </c>
      <c r="B15" s="43" t="s">
        <v>115</v>
      </c>
      <c r="C15" s="46" t="s">
        <v>6</v>
      </c>
      <c r="D15" s="89">
        <v>4.4</v>
      </c>
    </row>
    <row r="16" spans="1:4" ht="44.25" customHeight="1">
      <c r="A16" s="204" t="s">
        <v>118</v>
      </c>
      <c r="B16" s="204"/>
      <c r="C16" s="204"/>
      <c r="D16" s="204"/>
    </row>
    <row r="17" spans="1:4" ht="44.25" customHeight="1">
      <c r="A17" s="48" t="s">
        <v>58</v>
      </c>
      <c r="B17" s="49" t="s">
        <v>116</v>
      </c>
      <c r="C17" s="50" t="s">
        <v>6</v>
      </c>
      <c r="D17" s="89">
        <v>5.36</v>
      </c>
    </row>
    <row r="18" spans="1:4" ht="55.5" customHeight="1">
      <c r="A18" s="204" t="s">
        <v>272</v>
      </c>
      <c r="B18" s="204"/>
      <c r="C18" s="204"/>
      <c r="D18" s="204"/>
    </row>
    <row r="19" spans="1:4" ht="44.25" customHeight="1">
      <c r="A19" s="190" t="s">
        <v>59</v>
      </c>
      <c r="B19" s="191" t="s">
        <v>271</v>
      </c>
      <c r="C19" s="192" t="s">
        <v>6</v>
      </c>
      <c r="D19" s="89">
        <v>4.9</v>
      </c>
    </row>
    <row r="20" spans="1:4" ht="44.25" customHeight="1">
      <c r="A20" s="203" t="s">
        <v>161</v>
      </c>
      <c r="B20" s="203"/>
      <c r="C20" s="203"/>
      <c r="D20" s="203"/>
    </row>
    <row r="21" ht="16.5" customHeight="1">
      <c r="A21" s="25"/>
    </row>
    <row r="22" spans="1:4" ht="16.5" customHeight="1">
      <c r="A22" s="66" t="s">
        <v>147</v>
      </c>
      <c r="B22" s="117"/>
      <c r="C22" s="66"/>
      <c r="D22" s="66" t="s">
        <v>148</v>
      </c>
    </row>
    <row r="23" spans="1:4" ht="16.5" customHeight="1">
      <c r="A23" s="66"/>
      <c r="B23" s="117"/>
      <c r="C23" s="66"/>
      <c r="D23" s="66"/>
    </row>
    <row r="24" spans="1:4" ht="16.5" customHeight="1">
      <c r="A24" s="66" t="s">
        <v>149</v>
      </c>
      <c r="B24" s="117"/>
      <c r="C24" s="66"/>
      <c r="D24" s="66" t="s">
        <v>197</v>
      </c>
    </row>
    <row r="25" spans="1:5" s="2" customFormat="1" ht="16.5" customHeight="1">
      <c r="A25" s="63"/>
      <c r="B25" s="64"/>
      <c r="C25" s="63"/>
      <c r="D25" s="65"/>
      <c r="E25" s="4"/>
    </row>
    <row r="26" spans="1:4" ht="15.75">
      <c r="A26" s="63" t="s">
        <v>198</v>
      </c>
      <c r="B26" s="64"/>
      <c r="C26" s="63"/>
      <c r="D26" s="65"/>
    </row>
  </sheetData>
  <sheetProtection/>
  <mergeCells count="7">
    <mergeCell ref="B10:D10"/>
    <mergeCell ref="B9:D9"/>
    <mergeCell ref="B11:D11"/>
    <mergeCell ref="A20:D20"/>
    <mergeCell ref="A16:D16"/>
    <mergeCell ref="A14:D14"/>
    <mergeCell ref="A18:D18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7"/>
  <sheetViews>
    <sheetView view="pageBreakPreview" zoomScale="60" zoomScaleNormal="75" zoomScalePageLayoutView="0" workbookViewId="0" topLeftCell="A1">
      <selection activeCell="B6" sqref="B6"/>
    </sheetView>
  </sheetViews>
  <sheetFormatPr defaultColWidth="7.875" defaultRowHeight="12.75"/>
  <cols>
    <col min="1" max="1" width="5.25390625" style="2" customWidth="1"/>
    <col min="2" max="2" width="56.875" style="4" customWidth="1"/>
    <col min="3" max="3" width="18.75390625" style="4" customWidth="1"/>
    <col min="4" max="4" width="28.125" style="2" customWidth="1"/>
    <col min="5" max="5" width="28.25390625" style="2" customWidth="1"/>
    <col min="6" max="6" width="26.25390625" style="4" customWidth="1"/>
    <col min="7" max="7" width="6.00390625" style="4" customWidth="1"/>
    <col min="8" max="16384" width="7.875" style="4" customWidth="1"/>
  </cols>
  <sheetData>
    <row r="1" spans="2:6" ht="20.25">
      <c r="B1" s="3"/>
      <c r="E1" s="78" t="s">
        <v>164</v>
      </c>
      <c r="F1" s="2"/>
    </row>
    <row r="2" spans="5:6" ht="21.75" customHeight="1">
      <c r="E2" s="78" t="s">
        <v>169</v>
      </c>
      <c r="F2" s="2"/>
    </row>
    <row r="3" spans="5:6" ht="21.75" customHeight="1">
      <c r="E3" s="78" t="s">
        <v>170</v>
      </c>
      <c r="F3" s="2"/>
    </row>
    <row r="4" spans="5:6" ht="19.5" customHeight="1">
      <c r="E4" s="79" t="s">
        <v>195</v>
      </c>
      <c r="F4" s="2"/>
    </row>
    <row r="5" ht="17.25" customHeight="1">
      <c r="F5" s="37"/>
    </row>
    <row r="6" ht="18.75">
      <c r="F6" s="37"/>
    </row>
    <row r="7" spans="2:6" ht="21.75" customHeight="1">
      <c r="B7" s="5"/>
      <c r="C7" s="6"/>
      <c r="D7" s="6"/>
      <c r="E7" s="4"/>
      <c r="F7" s="37"/>
    </row>
    <row r="8" spans="2:6" ht="21.75" customHeight="1">
      <c r="B8" s="5"/>
      <c r="C8" s="6"/>
      <c r="D8" s="6"/>
      <c r="E8" s="36"/>
      <c r="F8" s="37"/>
    </row>
    <row r="9" spans="2:6" ht="21.75" customHeight="1">
      <c r="B9" s="201"/>
      <c r="C9" s="201"/>
      <c r="D9" s="201"/>
      <c r="E9" s="201"/>
      <c r="F9" s="201"/>
    </row>
    <row r="10" spans="2:6" ht="21.75" customHeight="1">
      <c r="B10" s="206" t="s">
        <v>185</v>
      </c>
      <c r="C10" s="206"/>
      <c r="D10" s="206"/>
      <c r="E10" s="206"/>
      <c r="F10" s="206"/>
    </row>
    <row r="11" spans="2:6" ht="21.75" customHeight="1">
      <c r="B11" s="205" t="s">
        <v>196</v>
      </c>
      <c r="C11" s="205"/>
      <c r="D11" s="205"/>
      <c r="E11" s="205"/>
      <c r="F11" s="205"/>
    </row>
    <row r="12" spans="1:5" ht="22.5" customHeight="1">
      <c r="A12" s="7"/>
      <c r="B12" s="1"/>
      <c r="C12" s="1"/>
      <c r="D12" s="1"/>
      <c r="E12" s="1"/>
    </row>
    <row r="13" spans="1:6" ht="51" customHeight="1">
      <c r="A13" s="138" t="s">
        <v>0</v>
      </c>
      <c r="B13" s="138" t="s">
        <v>3</v>
      </c>
      <c r="C13" s="138" t="s">
        <v>2</v>
      </c>
      <c r="D13" s="111" t="s">
        <v>166</v>
      </c>
      <c r="E13" s="111" t="s">
        <v>145</v>
      </c>
      <c r="F13" s="109" t="s">
        <v>154</v>
      </c>
    </row>
    <row r="14" spans="1:6" ht="28.5" customHeight="1">
      <c r="A14" s="209" t="s">
        <v>63</v>
      </c>
      <c r="B14" s="210"/>
      <c r="C14" s="210"/>
      <c r="D14" s="210"/>
      <c r="E14" s="210"/>
      <c r="F14" s="211"/>
    </row>
    <row r="15" spans="1:6" ht="45" customHeight="1">
      <c r="A15" s="14" t="s">
        <v>57</v>
      </c>
      <c r="B15" s="122" t="s">
        <v>95</v>
      </c>
      <c r="C15" s="109" t="s">
        <v>6</v>
      </c>
      <c r="D15" s="90">
        <f aca="true" t="shared" si="0" ref="D15:D27">F15-E15</f>
        <v>12.15</v>
      </c>
      <c r="E15" s="90">
        <f>F15-F15/120%</f>
        <v>2.4299999999999997</v>
      </c>
      <c r="F15" s="91">
        <v>14.58</v>
      </c>
    </row>
    <row r="16" spans="1:6" ht="65.25" customHeight="1">
      <c r="A16" s="14" t="s">
        <v>58</v>
      </c>
      <c r="B16" s="122" t="s">
        <v>96</v>
      </c>
      <c r="C16" s="109" t="s">
        <v>6</v>
      </c>
      <c r="D16" s="90">
        <f t="shared" si="0"/>
        <v>19.058333333333334</v>
      </c>
      <c r="E16" s="90">
        <f aca="true" t="shared" si="1" ref="E16:E35">F16-F16/120%</f>
        <v>3.8116666666666674</v>
      </c>
      <c r="F16" s="91">
        <v>22.87</v>
      </c>
    </row>
    <row r="17" spans="1:6" ht="63.75" customHeight="1">
      <c r="A17" s="14" t="s">
        <v>59</v>
      </c>
      <c r="B17" s="122" t="s">
        <v>97</v>
      </c>
      <c r="C17" s="109" t="s">
        <v>6</v>
      </c>
      <c r="D17" s="90">
        <f t="shared" si="0"/>
        <v>19.71666666666667</v>
      </c>
      <c r="E17" s="90">
        <f t="shared" si="1"/>
        <v>3.9433333333333316</v>
      </c>
      <c r="F17" s="91">
        <v>23.66</v>
      </c>
    </row>
    <row r="18" spans="1:6" ht="52.5" customHeight="1">
      <c r="A18" s="14" t="s">
        <v>60</v>
      </c>
      <c r="B18" s="122" t="s">
        <v>113</v>
      </c>
      <c r="C18" s="109" t="s">
        <v>6</v>
      </c>
      <c r="D18" s="90">
        <f t="shared" si="0"/>
        <v>9.125</v>
      </c>
      <c r="E18" s="90">
        <f t="shared" si="1"/>
        <v>1.8249999999999993</v>
      </c>
      <c r="F18" s="91">
        <v>10.95</v>
      </c>
    </row>
    <row r="19" spans="1:6" ht="55.5" customHeight="1">
      <c r="A19" s="14" t="s">
        <v>61</v>
      </c>
      <c r="B19" s="122" t="s">
        <v>98</v>
      </c>
      <c r="C19" s="109" t="str">
        <f>C16</f>
        <v>процедура</v>
      </c>
      <c r="D19" s="90">
        <f t="shared" si="0"/>
        <v>9.766666666666667</v>
      </c>
      <c r="E19" s="90">
        <f t="shared" si="1"/>
        <v>1.9533333333333331</v>
      </c>
      <c r="F19" s="91">
        <v>11.72</v>
      </c>
    </row>
    <row r="20" spans="1:6" ht="42.75" customHeight="1">
      <c r="A20" s="14" t="s">
        <v>71</v>
      </c>
      <c r="B20" s="122" t="s">
        <v>114</v>
      </c>
      <c r="C20" s="109" t="s">
        <v>6</v>
      </c>
      <c r="D20" s="90">
        <f t="shared" si="0"/>
        <v>18.84166666666667</v>
      </c>
      <c r="E20" s="90">
        <f t="shared" si="1"/>
        <v>3.768333333333331</v>
      </c>
      <c r="F20" s="91">
        <v>22.61</v>
      </c>
    </row>
    <row r="21" spans="1:6" ht="57.75" customHeight="1">
      <c r="A21" s="14" t="s">
        <v>73</v>
      </c>
      <c r="B21" s="122" t="s">
        <v>125</v>
      </c>
      <c r="C21" s="109" t="s">
        <v>6</v>
      </c>
      <c r="D21" s="90">
        <f t="shared" si="0"/>
        <v>16.6</v>
      </c>
      <c r="E21" s="90">
        <f t="shared" si="1"/>
        <v>3.3200000000000003</v>
      </c>
      <c r="F21" s="91">
        <v>19.92</v>
      </c>
    </row>
    <row r="22" spans="1:6" ht="42.75" customHeight="1">
      <c r="A22" s="14" t="s">
        <v>94</v>
      </c>
      <c r="B22" s="122" t="s">
        <v>126</v>
      </c>
      <c r="C22" s="109" t="s">
        <v>6</v>
      </c>
      <c r="D22" s="90">
        <f t="shared" si="0"/>
        <v>14.541666666666666</v>
      </c>
      <c r="E22" s="90">
        <f t="shared" si="1"/>
        <v>2.908333333333333</v>
      </c>
      <c r="F22" s="91">
        <v>17.45</v>
      </c>
    </row>
    <row r="23" spans="1:6" ht="42.75" customHeight="1">
      <c r="A23" s="14" t="s">
        <v>120</v>
      </c>
      <c r="B23" s="122" t="s">
        <v>127</v>
      </c>
      <c r="C23" s="109" t="s">
        <v>6</v>
      </c>
      <c r="D23" s="90">
        <f t="shared" si="0"/>
        <v>17.125</v>
      </c>
      <c r="E23" s="90">
        <f t="shared" si="1"/>
        <v>3.4250000000000007</v>
      </c>
      <c r="F23" s="91">
        <v>20.55</v>
      </c>
    </row>
    <row r="24" spans="1:6" ht="42.75" customHeight="1">
      <c r="A24" s="14" t="s">
        <v>121</v>
      </c>
      <c r="B24" s="122" t="s">
        <v>128</v>
      </c>
      <c r="C24" s="109" t="s">
        <v>6</v>
      </c>
      <c r="D24" s="90">
        <f t="shared" si="0"/>
        <v>14.441666666666666</v>
      </c>
      <c r="E24" s="90">
        <f t="shared" si="1"/>
        <v>2.888333333333332</v>
      </c>
      <c r="F24" s="91">
        <v>17.33</v>
      </c>
    </row>
    <row r="25" spans="1:6" ht="42.75" customHeight="1">
      <c r="A25" s="14" t="s">
        <v>122</v>
      </c>
      <c r="B25" s="122" t="s">
        <v>129</v>
      </c>
      <c r="C25" s="109" t="s">
        <v>6</v>
      </c>
      <c r="D25" s="90">
        <f t="shared" si="0"/>
        <v>17.158333333333335</v>
      </c>
      <c r="E25" s="90">
        <f t="shared" si="1"/>
        <v>3.431666666666665</v>
      </c>
      <c r="F25" s="91">
        <v>20.59</v>
      </c>
    </row>
    <row r="26" spans="1:6" ht="42.75" customHeight="1">
      <c r="A26" s="14" t="s">
        <v>123</v>
      </c>
      <c r="B26" s="122" t="s">
        <v>130</v>
      </c>
      <c r="C26" s="109" t="s">
        <v>6</v>
      </c>
      <c r="D26" s="90">
        <f t="shared" si="0"/>
        <v>16.69166666666667</v>
      </c>
      <c r="E26" s="90">
        <f t="shared" si="1"/>
        <v>3.338333333333331</v>
      </c>
      <c r="F26" s="91">
        <v>20.03</v>
      </c>
    </row>
    <row r="27" spans="1:6" ht="42.75" customHeight="1">
      <c r="A27" s="14" t="s">
        <v>124</v>
      </c>
      <c r="B27" s="122" t="s">
        <v>131</v>
      </c>
      <c r="C27" s="109" t="s">
        <v>6</v>
      </c>
      <c r="D27" s="90">
        <f t="shared" si="0"/>
        <v>18.325</v>
      </c>
      <c r="E27" s="90">
        <f t="shared" si="1"/>
        <v>3.664999999999999</v>
      </c>
      <c r="F27" s="91">
        <v>21.99</v>
      </c>
    </row>
    <row r="28" spans="1:6" ht="23.25" customHeight="1">
      <c r="A28" s="207" t="s">
        <v>62</v>
      </c>
      <c r="B28" s="208"/>
      <c r="C28" s="208"/>
      <c r="D28" s="208"/>
      <c r="E28" s="208"/>
      <c r="F28" s="208"/>
    </row>
    <row r="29" spans="1:6" ht="55.5" customHeight="1">
      <c r="A29" s="14" t="s">
        <v>57</v>
      </c>
      <c r="B29" s="122" t="s">
        <v>99</v>
      </c>
      <c r="C29" s="109" t="s">
        <v>6</v>
      </c>
      <c r="D29" s="90">
        <f>F29-E29</f>
        <v>7.808333333333333</v>
      </c>
      <c r="E29" s="90">
        <f t="shared" si="1"/>
        <v>1.5616666666666665</v>
      </c>
      <c r="F29" s="90">
        <v>9.37</v>
      </c>
    </row>
    <row r="30" spans="1:6" ht="37.5" customHeight="1">
      <c r="A30" s="14" t="s">
        <v>58</v>
      </c>
      <c r="B30" s="122" t="s">
        <v>100</v>
      </c>
      <c r="C30" s="109" t="s">
        <v>6</v>
      </c>
      <c r="D30" s="90">
        <f>F30-E30</f>
        <v>10.808333333333334</v>
      </c>
      <c r="E30" s="90">
        <f t="shared" si="1"/>
        <v>2.161666666666667</v>
      </c>
      <c r="F30" s="90">
        <v>12.97</v>
      </c>
    </row>
    <row r="31" spans="1:6" ht="41.25" customHeight="1">
      <c r="A31" s="14" t="s">
        <v>59</v>
      </c>
      <c r="B31" s="122" t="s">
        <v>101</v>
      </c>
      <c r="C31" s="109" t="s">
        <v>6</v>
      </c>
      <c r="D31" s="90">
        <f>F31-E31</f>
        <v>6.800000000000001</v>
      </c>
      <c r="E31" s="90">
        <f t="shared" si="1"/>
        <v>1.3599999999999994</v>
      </c>
      <c r="F31" s="90">
        <v>8.16</v>
      </c>
    </row>
    <row r="32" spans="1:6" ht="30.75" customHeight="1">
      <c r="A32" s="14" t="s">
        <v>60</v>
      </c>
      <c r="B32" s="122" t="s">
        <v>102</v>
      </c>
      <c r="C32" s="109" t="s">
        <v>6</v>
      </c>
      <c r="D32" s="90">
        <f>F32-E32</f>
        <v>9.816666666666666</v>
      </c>
      <c r="E32" s="90">
        <f t="shared" si="1"/>
        <v>1.963333333333333</v>
      </c>
      <c r="F32" s="90">
        <v>11.78</v>
      </c>
    </row>
    <row r="33" spans="1:6" ht="42.75" customHeight="1">
      <c r="A33" s="14" t="s">
        <v>61</v>
      </c>
      <c r="B33" s="122" t="s">
        <v>103</v>
      </c>
      <c r="C33" s="109" t="s">
        <v>6</v>
      </c>
      <c r="D33" s="90">
        <f>F33-E33</f>
        <v>5.1000000000000005</v>
      </c>
      <c r="E33" s="90">
        <f t="shared" si="1"/>
        <v>1.0199999999999996</v>
      </c>
      <c r="F33" s="90">
        <v>6.12</v>
      </c>
    </row>
    <row r="34" spans="1:6" ht="29.25" customHeight="1">
      <c r="A34" s="207" t="s">
        <v>119</v>
      </c>
      <c r="B34" s="208"/>
      <c r="C34" s="208"/>
      <c r="D34" s="208"/>
      <c r="E34" s="208"/>
      <c r="F34" s="208"/>
    </row>
    <row r="35" spans="1:6" ht="36.75" customHeight="1">
      <c r="A35" s="14" t="s">
        <v>57</v>
      </c>
      <c r="B35" s="122" t="s">
        <v>119</v>
      </c>
      <c r="C35" s="109" t="str">
        <f>C32</f>
        <v>процедура</v>
      </c>
      <c r="D35" s="90">
        <f>F35-E35</f>
        <v>18.26666666666667</v>
      </c>
      <c r="E35" s="90">
        <f t="shared" si="1"/>
        <v>3.6533333333333324</v>
      </c>
      <c r="F35" s="91">
        <v>21.92</v>
      </c>
    </row>
    <row r="36" spans="1:6" ht="36.75" customHeight="1">
      <c r="A36" s="22"/>
      <c r="B36" s="23"/>
      <c r="C36" s="10"/>
      <c r="D36" s="24"/>
      <c r="E36" s="26"/>
      <c r="F36" s="18"/>
    </row>
    <row r="37" spans="1:6" ht="36.75" customHeight="1">
      <c r="A37" s="22"/>
      <c r="B37" s="101" t="s">
        <v>147</v>
      </c>
      <c r="C37" s="39"/>
      <c r="D37" s="40"/>
      <c r="F37" s="101" t="s">
        <v>148</v>
      </c>
    </row>
    <row r="38" spans="1:4" ht="17.25" customHeight="1">
      <c r="A38" s="22"/>
      <c r="B38" s="101"/>
      <c r="C38" s="39"/>
      <c r="D38" s="40"/>
    </row>
    <row r="39" spans="1:4" ht="17.25" customHeight="1">
      <c r="A39" s="22"/>
      <c r="B39" s="101"/>
      <c r="C39" s="39"/>
      <c r="D39" s="40"/>
    </row>
    <row r="40" spans="1:4" ht="17.25" customHeight="1">
      <c r="A40" s="22"/>
      <c r="B40" s="101"/>
      <c r="C40" s="39"/>
      <c r="D40" s="40"/>
    </row>
    <row r="41" spans="1:6" ht="17.25" customHeight="1">
      <c r="A41" s="22"/>
      <c r="B41" s="101" t="s">
        <v>149</v>
      </c>
      <c r="C41" s="39"/>
      <c r="D41" s="40"/>
      <c r="F41" s="101" t="s">
        <v>197</v>
      </c>
    </row>
    <row r="42" spans="1:4" ht="17.25" customHeight="1">
      <c r="A42" s="22"/>
      <c r="B42" s="101"/>
      <c r="C42" s="39"/>
      <c r="D42" s="38"/>
    </row>
    <row r="43" spans="1:4" ht="17.25" customHeight="1">
      <c r="A43" s="22"/>
      <c r="B43" s="101" t="s">
        <v>198</v>
      </c>
      <c r="C43" s="39"/>
      <c r="D43" s="38"/>
    </row>
    <row r="44" spans="1:5" ht="17.25" customHeight="1">
      <c r="A44" s="8"/>
      <c r="B44" s="9"/>
      <c r="C44" s="10"/>
      <c r="D44" s="11"/>
      <c r="E44" s="11"/>
    </row>
    <row r="47" spans="1:6" s="2" customFormat="1" ht="15">
      <c r="A47" s="4"/>
      <c r="B47" s="4"/>
      <c r="C47" s="4"/>
      <c r="D47" s="4"/>
      <c r="F47" s="4"/>
    </row>
  </sheetData>
  <sheetProtection/>
  <mergeCells count="6">
    <mergeCell ref="B11:F11"/>
    <mergeCell ref="B10:F10"/>
    <mergeCell ref="B9:F9"/>
    <mergeCell ref="A34:F34"/>
    <mergeCell ref="A28:F28"/>
    <mergeCell ref="A14:F14"/>
  </mergeCells>
  <printOptions/>
  <pageMargins left="0.51" right="0.2362204724409449" top="0.27" bottom="0.31496062992125984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1"/>
  <sheetViews>
    <sheetView view="pageBreakPreview" zoomScale="60" zoomScaleNormal="60" zoomScalePageLayoutView="0" workbookViewId="0" topLeftCell="A1">
      <selection activeCell="F28" sqref="F28"/>
    </sheetView>
  </sheetViews>
  <sheetFormatPr defaultColWidth="7.875" defaultRowHeight="12.75"/>
  <cols>
    <col min="1" max="1" width="5.625" style="2" customWidth="1"/>
    <col min="2" max="2" width="64.375" style="4" customWidth="1"/>
    <col min="3" max="3" width="15.625" style="4" customWidth="1"/>
    <col min="4" max="4" width="27.25390625" style="2" customWidth="1"/>
    <col min="5" max="5" width="17.375" style="2" customWidth="1"/>
    <col min="6" max="6" width="25.00390625" style="4" customWidth="1"/>
    <col min="7" max="7" width="9.00390625" style="4" bestFit="1" customWidth="1"/>
    <col min="8" max="16384" width="7.875" style="4" customWidth="1"/>
  </cols>
  <sheetData>
    <row r="1" spans="2:7" ht="20.25">
      <c r="B1" s="3"/>
      <c r="D1" s="78"/>
      <c r="E1" s="78" t="s">
        <v>165</v>
      </c>
      <c r="F1" s="2"/>
      <c r="G1" s="2"/>
    </row>
    <row r="2" spans="4:7" ht="20.25" customHeight="1">
      <c r="D2" s="78"/>
      <c r="E2" s="78" t="s">
        <v>169</v>
      </c>
      <c r="F2" s="2"/>
      <c r="G2" s="2"/>
    </row>
    <row r="3" spans="4:7" ht="20.25" customHeight="1">
      <c r="D3" s="78"/>
      <c r="E3" s="78" t="s">
        <v>170</v>
      </c>
      <c r="F3" s="2"/>
      <c r="G3" s="2"/>
    </row>
    <row r="4" spans="4:7" ht="19.5" customHeight="1">
      <c r="D4" s="79"/>
      <c r="E4" s="79" t="s">
        <v>195</v>
      </c>
      <c r="F4" s="2"/>
      <c r="G4" s="2"/>
    </row>
    <row r="5" ht="17.25" customHeight="1">
      <c r="F5" s="30"/>
    </row>
    <row r="6" ht="21.75" customHeight="1">
      <c r="F6" s="30"/>
    </row>
    <row r="7" spans="2:6" ht="21.75" customHeight="1">
      <c r="B7" s="5"/>
      <c r="C7" s="6"/>
      <c r="D7" s="6"/>
      <c r="F7" s="33"/>
    </row>
    <row r="8" spans="2:4" ht="21.75" customHeight="1">
      <c r="B8" s="5"/>
      <c r="C8" s="6"/>
      <c r="D8" s="6"/>
    </row>
    <row r="9" spans="1:6" ht="20.25" customHeight="1">
      <c r="A9" s="53"/>
      <c r="B9" s="201"/>
      <c r="C9" s="201"/>
      <c r="D9" s="201"/>
      <c r="E9" s="201"/>
      <c r="F9" s="201"/>
    </row>
    <row r="10" spans="1:6" ht="20.25" customHeight="1">
      <c r="A10" s="212" t="s">
        <v>185</v>
      </c>
      <c r="B10" s="212"/>
      <c r="C10" s="212"/>
      <c r="D10" s="212"/>
      <c r="E10" s="212"/>
      <c r="F10" s="212"/>
    </row>
    <row r="11" spans="1:6" ht="20.25" customHeight="1">
      <c r="A11" s="213" t="s">
        <v>196</v>
      </c>
      <c r="B11" s="213"/>
      <c r="C11" s="213"/>
      <c r="D11" s="213"/>
      <c r="E11" s="213"/>
      <c r="F11" s="213"/>
    </row>
    <row r="12" spans="1:5" ht="24.75" customHeight="1">
      <c r="A12" s="7"/>
      <c r="B12" s="1"/>
      <c r="C12" s="1"/>
      <c r="D12" s="1"/>
      <c r="E12" s="1"/>
    </row>
    <row r="13" spans="1:7" ht="57.75" customHeight="1">
      <c r="A13" s="137" t="s">
        <v>0</v>
      </c>
      <c r="B13" s="139" t="s">
        <v>3</v>
      </c>
      <c r="C13" s="138" t="s">
        <v>2</v>
      </c>
      <c r="D13" s="110" t="s">
        <v>166</v>
      </c>
      <c r="E13" s="111" t="s">
        <v>145</v>
      </c>
      <c r="F13" s="109" t="s">
        <v>154</v>
      </c>
      <c r="G13" s="9"/>
    </row>
    <row r="14" spans="1:6" ht="33" customHeight="1">
      <c r="A14" s="214" t="s">
        <v>74</v>
      </c>
      <c r="B14" s="215"/>
      <c r="C14" s="215"/>
      <c r="D14" s="215"/>
      <c r="E14" s="215"/>
      <c r="F14" s="216"/>
    </row>
    <row r="15" spans="1:6" ht="57.75" customHeight="1">
      <c r="A15" s="44" t="s">
        <v>57</v>
      </c>
      <c r="B15" s="125" t="s">
        <v>104</v>
      </c>
      <c r="C15" s="123" t="s">
        <v>6</v>
      </c>
      <c r="D15" s="92">
        <f aca="true" t="shared" si="0" ref="D15:D20">F15-E15</f>
        <v>20.875</v>
      </c>
      <c r="E15" s="93">
        <f>F15-F15/120%</f>
        <v>4.175000000000001</v>
      </c>
      <c r="F15" s="94">
        <v>25.05</v>
      </c>
    </row>
    <row r="16" spans="1:6" ht="29.25" customHeight="1">
      <c r="A16" s="45" t="s">
        <v>58</v>
      </c>
      <c r="B16" s="126" t="s">
        <v>105</v>
      </c>
      <c r="C16" s="123" t="s">
        <v>6</v>
      </c>
      <c r="D16" s="92">
        <f t="shared" si="0"/>
        <v>22.90833333333333</v>
      </c>
      <c r="E16" s="93">
        <f aca="true" t="shared" si="1" ref="E16:E29">F16-F16/120%</f>
        <v>4.581666666666667</v>
      </c>
      <c r="F16" s="94">
        <v>27.49</v>
      </c>
    </row>
    <row r="17" spans="1:6" ht="27.75" customHeight="1">
      <c r="A17" s="45" t="s">
        <v>59</v>
      </c>
      <c r="B17" s="126" t="s">
        <v>106</v>
      </c>
      <c r="C17" s="123" t="s">
        <v>6</v>
      </c>
      <c r="D17" s="92">
        <f t="shared" si="0"/>
        <v>21.058333333333334</v>
      </c>
      <c r="E17" s="93">
        <f t="shared" si="1"/>
        <v>4.211666666666666</v>
      </c>
      <c r="F17" s="94">
        <v>25.27</v>
      </c>
    </row>
    <row r="18" spans="1:6" ht="24.75" customHeight="1">
      <c r="A18" s="44" t="s">
        <v>60</v>
      </c>
      <c r="B18" s="125" t="s">
        <v>107</v>
      </c>
      <c r="C18" s="123" t="s">
        <v>6</v>
      </c>
      <c r="D18" s="92">
        <f t="shared" si="0"/>
        <v>4.775</v>
      </c>
      <c r="E18" s="93">
        <f t="shared" si="1"/>
        <v>0.9550000000000001</v>
      </c>
      <c r="F18" s="94">
        <v>5.73</v>
      </c>
    </row>
    <row r="19" spans="1:6" ht="24" customHeight="1">
      <c r="A19" s="45" t="s">
        <v>61</v>
      </c>
      <c r="B19" s="125" t="s">
        <v>108</v>
      </c>
      <c r="C19" s="123" t="s">
        <v>6</v>
      </c>
      <c r="D19" s="92">
        <f t="shared" si="0"/>
        <v>4.633333333333333</v>
      </c>
      <c r="E19" s="93">
        <f t="shared" si="1"/>
        <v>0.9266666666666667</v>
      </c>
      <c r="F19" s="94">
        <v>5.56</v>
      </c>
    </row>
    <row r="20" spans="1:6" ht="26.25" customHeight="1">
      <c r="A20" s="45" t="s">
        <v>71</v>
      </c>
      <c r="B20" s="125" t="s">
        <v>109</v>
      </c>
      <c r="C20" s="123" t="s">
        <v>6</v>
      </c>
      <c r="D20" s="92">
        <f t="shared" si="0"/>
        <v>5.675</v>
      </c>
      <c r="E20" s="93">
        <f t="shared" si="1"/>
        <v>1.1349999999999998</v>
      </c>
      <c r="F20" s="94">
        <v>6.81</v>
      </c>
    </row>
    <row r="21" spans="1:6" ht="33.75" customHeight="1">
      <c r="A21" s="217" t="s">
        <v>72</v>
      </c>
      <c r="B21" s="218"/>
      <c r="C21" s="218"/>
      <c r="D21" s="218"/>
      <c r="E21" s="218"/>
      <c r="F21" s="219"/>
    </row>
    <row r="22" spans="1:6" ht="51" customHeight="1">
      <c r="A22" s="44" t="s">
        <v>57</v>
      </c>
      <c r="B22" s="125" t="s">
        <v>190</v>
      </c>
      <c r="C22" s="123" t="s">
        <v>6</v>
      </c>
      <c r="D22" s="92">
        <f aca="true" t="shared" si="2" ref="D22:D29">F22-E22</f>
        <v>19.09166666666667</v>
      </c>
      <c r="E22" s="93">
        <f t="shared" si="1"/>
        <v>3.8183333333333316</v>
      </c>
      <c r="F22" s="95">
        <v>22.91</v>
      </c>
    </row>
    <row r="23" spans="1:6" ht="32.25" customHeight="1">
      <c r="A23" s="45" t="s">
        <v>58</v>
      </c>
      <c r="B23" s="126" t="s">
        <v>110</v>
      </c>
      <c r="C23" s="123" t="s">
        <v>6</v>
      </c>
      <c r="D23" s="92">
        <f t="shared" si="2"/>
        <v>18.691666666666666</v>
      </c>
      <c r="E23" s="93">
        <f t="shared" si="1"/>
        <v>3.7383333333333333</v>
      </c>
      <c r="F23" s="95">
        <v>22.43</v>
      </c>
    </row>
    <row r="24" spans="1:6" ht="42.75" customHeight="1">
      <c r="A24" s="45" t="s">
        <v>59</v>
      </c>
      <c r="B24" s="126" t="s">
        <v>191</v>
      </c>
      <c r="C24" s="123" t="s">
        <v>6</v>
      </c>
      <c r="D24" s="92">
        <f t="shared" si="2"/>
        <v>17.916666666666668</v>
      </c>
      <c r="E24" s="93">
        <f t="shared" si="1"/>
        <v>3.583333333333332</v>
      </c>
      <c r="F24" s="95">
        <v>21.5</v>
      </c>
    </row>
    <row r="25" spans="1:6" ht="30" customHeight="1">
      <c r="A25" s="45" t="s">
        <v>60</v>
      </c>
      <c r="B25" s="126" t="s">
        <v>111</v>
      </c>
      <c r="C25" s="123" t="s">
        <v>6</v>
      </c>
      <c r="D25" s="92">
        <f t="shared" si="2"/>
        <v>21.59166666666667</v>
      </c>
      <c r="E25" s="93">
        <f t="shared" si="1"/>
        <v>4.318333333333332</v>
      </c>
      <c r="F25" s="95">
        <v>25.91</v>
      </c>
    </row>
    <row r="26" spans="1:6" ht="30.75" customHeight="1">
      <c r="A26" s="45" t="s">
        <v>61</v>
      </c>
      <c r="B26" s="126" t="s">
        <v>112</v>
      </c>
      <c r="C26" s="123" t="s">
        <v>6</v>
      </c>
      <c r="D26" s="92">
        <f t="shared" si="2"/>
        <v>20.26666666666667</v>
      </c>
      <c r="E26" s="93">
        <f t="shared" si="1"/>
        <v>4.053333333333331</v>
      </c>
      <c r="F26" s="95">
        <v>24.32</v>
      </c>
    </row>
    <row r="27" spans="1:6" ht="33.75" customHeight="1">
      <c r="A27" s="45" t="s">
        <v>71</v>
      </c>
      <c r="B27" s="126" t="s">
        <v>137</v>
      </c>
      <c r="C27" s="123" t="s">
        <v>6</v>
      </c>
      <c r="D27" s="92">
        <f t="shared" si="2"/>
        <v>21.55</v>
      </c>
      <c r="E27" s="93">
        <f t="shared" si="1"/>
        <v>4.309999999999999</v>
      </c>
      <c r="F27" s="95">
        <v>25.86</v>
      </c>
    </row>
    <row r="28" spans="1:6" ht="30" customHeight="1">
      <c r="A28" s="45" t="s">
        <v>73</v>
      </c>
      <c r="B28" s="126" t="s">
        <v>138</v>
      </c>
      <c r="C28" s="123" t="s">
        <v>6</v>
      </c>
      <c r="D28" s="92">
        <f t="shared" si="2"/>
        <v>21.433333333333334</v>
      </c>
      <c r="E28" s="93">
        <f t="shared" si="1"/>
        <v>4.286666666666665</v>
      </c>
      <c r="F28" s="95">
        <v>25.72</v>
      </c>
    </row>
    <row r="29" spans="1:7" ht="34.5" customHeight="1">
      <c r="A29" s="51" t="s">
        <v>94</v>
      </c>
      <c r="B29" s="127" t="s">
        <v>139</v>
      </c>
      <c r="C29" s="121" t="s">
        <v>6</v>
      </c>
      <c r="D29" s="92">
        <f t="shared" si="2"/>
        <v>21.358333333333334</v>
      </c>
      <c r="E29" s="93">
        <f t="shared" si="1"/>
        <v>4.271666666666665</v>
      </c>
      <c r="F29" s="95">
        <v>25.63</v>
      </c>
      <c r="G29" s="32"/>
    </row>
    <row r="30" spans="1:6" ht="38.25" customHeight="1">
      <c r="A30" s="217" t="s">
        <v>172</v>
      </c>
      <c r="B30" s="218"/>
      <c r="C30" s="218"/>
      <c r="D30" s="218"/>
      <c r="E30" s="218"/>
      <c r="F30" s="219"/>
    </row>
    <row r="31" spans="1:6" ht="54" customHeight="1">
      <c r="A31" s="44" t="s">
        <v>57</v>
      </c>
      <c r="B31" s="124" t="s">
        <v>173</v>
      </c>
      <c r="C31" s="123" t="s">
        <v>6</v>
      </c>
      <c r="D31" s="92">
        <f>F31-E31</f>
        <v>13.333333333333334</v>
      </c>
      <c r="E31" s="93">
        <f>F31-F31/120%</f>
        <v>2.666666666666666</v>
      </c>
      <c r="F31" s="100">
        <f>160000/10000</f>
        <v>16</v>
      </c>
    </row>
    <row r="32" spans="1:6" s="2" customFormat="1" ht="55.5" customHeight="1">
      <c r="A32" s="45" t="s">
        <v>58</v>
      </c>
      <c r="B32" s="124" t="s">
        <v>174</v>
      </c>
      <c r="C32" s="123" t="s">
        <v>6</v>
      </c>
      <c r="D32" s="92">
        <f>F32-E32</f>
        <v>13.333333333333334</v>
      </c>
      <c r="E32" s="93">
        <f>F32-F32/120%</f>
        <v>2.666666666666666</v>
      </c>
      <c r="F32" s="100">
        <f>160000/10000</f>
        <v>16</v>
      </c>
    </row>
    <row r="33" spans="1:6" ht="45" customHeight="1">
      <c r="A33" s="45" t="s">
        <v>59</v>
      </c>
      <c r="B33" s="124" t="s">
        <v>175</v>
      </c>
      <c r="C33" s="123" t="s">
        <v>6</v>
      </c>
      <c r="D33" s="92">
        <f>F33-E33</f>
        <v>14.166666666666668</v>
      </c>
      <c r="E33" s="93">
        <f>F33-F33/120%</f>
        <v>2.833333333333332</v>
      </c>
      <c r="F33" s="100">
        <f>170000/10000</f>
        <v>17</v>
      </c>
    </row>
    <row r="34" spans="1:6" ht="43.5" customHeight="1">
      <c r="A34" s="45" t="s">
        <v>60</v>
      </c>
      <c r="B34" s="124" t="s">
        <v>176</v>
      </c>
      <c r="C34" s="123" t="s">
        <v>6</v>
      </c>
      <c r="D34" s="92">
        <f>F34-E34</f>
        <v>14.166666666666668</v>
      </c>
      <c r="E34" s="93">
        <f>F34-F34/120%</f>
        <v>2.833333333333332</v>
      </c>
      <c r="F34" s="100">
        <f>170000/10000</f>
        <v>17</v>
      </c>
    </row>
    <row r="35" spans="1:6" ht="61.5" customHeight="1">
      <c r="A35" s="51" t="s">
        <v>61</v>
      </c>
      <c r="B35" s="124" t="s">
        <v>177</v>
      </c>
      <c r="C35" s="121" t="s">
        <v>6</v>
      </c>
      <c r="D35" s="92">
        <f>F35-E35</f>
        <v>22.5</v>
      </c>
      <c r="E35" s="93">
        <f>F35-F35/120%</f>
        <v>4.5</v>
      </c>
      <c r="F35" s="100">
        <f>270000/10000</f>
        <v>27</v>
      </c>
    </row>
    <row r="36" spans="1:6" ht="45" customHeight="1">
      <c r="A36" s="217" t="s">
        <v>178</v>
      </c>
      <c r="B36" s="218"/>
      <c r="C36" s="218"/>
      <c r="D36" s="218"/>
      <c r="E36" s="218"/>
      <c r="F36" s="219"/>
    </row>
    <row r="37" spans="1:6" ht="48" customHeight="1">
      <c r="A37" s="44" t="s">
        <v>57</v>
      </c>
      <c r="B37" s="124" t="s">
        <v>179</v>
      </c>
      <c r="C37" s="123" t="s">
        <v>6</v>
      </c>
      <c r="D37" s="92">
        <f aca="true" t="shared" si="3" ref="D37:D42">F37-E37</f>
        <v>7.08</v>
      </c>
      <c r="E37" s="93">
        <v>1.42</v>
      </c>
      <c r="F37" s="100">
        <v>8.5</v>
      </c>
    </row>
    <row r="38" spans="1:6" ht="46.5" customHeight="1">
      <c r="A38" s="45" t="s">
        <v>58</v>
      </c>
      <c r="B38" s="124" t="s">
        <v>186</v>
      </c>
      <c r="C38" s="123" t="s">
        <v>69</v>
      </c>
      <c r="D38" s="92">
        <f t="shared" si="3"/>
        <v>34.17</v>
      </c>
      <c r="E38" s="93">
        <v>6.83</v>
      </c>
      <c r="F38" s="100">
        <v>41</v>
      </c>
    </row>
    <row r="39" spans="1:6" ht="51.75" customHeight="1">
      <c r="A39" s="45" t="s">
        <v>59</v>
      </c>
      <c r="B39" s="124" t="s">
        <v>187</v>
      </c>
      <c r="C39" s="123" t="s">
        <v>69</v>
      </c>
      <c r="D39" s="92">
        <f t="shared" si="3"/>
        <v>67.5</v>
      </c>
      <c r="E39" s="93">
        <v>13.5</v>
      </c>
      <c r="F39" s="100">
        <v>81</v>
      </c>
    </row>
    <row r="40" spans="1:6" ht="42" customHeight="1">
      <c r="A40" s="45" t="s">
        <v>60</v>
      </c>
      <c r="B40" s="124" t="s">
        <v>180</v>
      </c>
      <c r="C40" s="123" t="s">
        <v>6</v>
      </c>
      <c r="D40" s="92">
        <f t="shared" si="3"/>
        <v>5.42</v>
      </c>
      <c r="E40" s="93">
        <v>1.08</v>
      </c>
      <c r="F40" s="100">
        <v>6.5</v>
      </c>
    </row>
    <row r="41" spans="1:6" ht="48" customHeight="1">
      <c r="A41" s="51" t="s">
        <v>61</v>
      </c>
      <c r="B41" s="124" t="s">
        <v>188</v>
      </c>
      <c r="C41" s="121" t="s">
        <v>69</v>
      </c>
      <c r="D41" s="92">
        <f t="shared" si="3"/>
        <v>25.83</v>
      </c>
      <c r="E41" s="93">
        <v>5.17</v>
      </c>
      <c r="F41" s="100">
        <v>31</v>
      </c>
    </row>
    <row r="42" spans="1:6" ht="49.5" customHeight="1">
      <c r="A42" s="51" t="s">
        <v>71</v>
      </c>
      <c r="B42" s="124" t="s">
        <v>189</v>
      </c>
      <c r="C42" s="121" t="s">
        <v>69</v>
      </c>
      <c r="D42" s="92">
        <f t="shared" si="3"/>
        <v>50.83</v>
      </c>
      <c r="E42" s="93">
        <v>10.17</v>
      </c>
      <c r="F42" s="100">
        <v>61</v>
      </c>
    </row>
    <row r="45" spans="2:6" ht="78.75" customHeight="1">
      <c r="B45" s="101" t="s">
        <v>147</v>
      </c>
      <c r="C45" s="102"/>
      <c r="D45" s="103"/>
      <c r="E45" s="80"/>
      <c r="F45" s="118" t="s">
        <v>148</v>
      </c>
    </row>
    <row r="46" spans="2:6" ht="20.25">
      <c r="B46" s="101"/>
      <c r="C46" s="102"/>
      <c r="D46" s="103"/>
      <c r="E46" s="80"/>
      <c r="F46" s="118"/>
    </row>
    <row r="47" spans="2:6" ht="20.25">
      <c r="B47" s="101"/>
      <c r="C47" s="102"/>
      <c r="D47" s="103"/>
      <c r="E47" s="80"/>
      <c r="F47" s="118"/>
    </row>
    <row r="48" spans="2:6" ht="20.25">
      <c r="B48" s="101"/>
      <c r="C48" s="102"/>
      <c r="D48" s="103"/>
      <c r="E48" s="80"/>
      <c r="F48" s="118"/>
    </row>
    <row r="49" spans="2:6" ht="20.25">
      <c r="B49" s="101" t="s">
        <v>149</v>
      </c>
      <c r="C49" s="102"/>
      <c r="D49" s="103"/>
      <c r="E49" s="80"/>
      <c r="F49" s="118" t="s">
        <v>197</v>
      </c>
    </row>
    <row r="50" spans="2:5" ht="52.5" customHeight="1">
      <c r="B50" s="101"/>
      <c r="C50" s="102"/>
      <c r="D50" s="101"/>
      <c r="E50" s="80"/>
    </row>
    <row r="51" spans="2:5" ht="20.25">
      <c r="B51" s="101" t="s">
        <v>229</v>
      </c>
      <c r="C51" s="102"/>
      <c r="D51" s="101"/>
      <c r="E51" s="80"/>
    </row>
  </sheetData>
  <sheetProtection/>
  <mergeCells count="7">
    <mergeCell ref="A10:F10"/>
    <mergeCell ref="A11:F11"/>
    <mergeCell ref="A14:F14"/>
    <mergeCell ref="A21:F21"/>
    <mergeCell ref="A36:F36"/>
    <mergeCell ref="B9:F9"/>
    <mergeCell ref="A30:F30"/>
  </mergeCells>
  <printOptions horizontalCentered="1"/>
  <pageMargins left="0.25" right="0.18" top="0.75" bottom="0.75" header="0.3" footer="0.3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9"/>
  <sheetViews>
    <sheetView view="pageBreakPreview" zoomScale="80" zoomScaleSheetLayoutView="80" zoomScalePageLayoutView="0" workbookViewId="0" topLeftCell="A1">
      <selection activeCell="L18" sqref="L18"/>
    </sheetView>
  </sheetViews>
  <sheetFormatPr defaultColWidth="7.875" defaultRowHeight="12.75"/>
  <cols>
    <col min="1" max="1" width="6.125" style="2" customWidth="1"/>
    <col min="2" max="2" width="34.125" style="4" customWidth="1"/>
    <col min="3" max="3" width="12.125" style="4" customWidth="1"/>
    <col min="4" max="4" width="27.375" style="2" customWidth="1"/>
    <col min="5" max="5" width="21.375" style="2" customWidth="1"/>
    <col min="6" max="6" width="22.00390625" style="4" customWidth="1"/>
    <col min="7" max="7" width="9.375" style="4" customWidth="1"/>
    <col min="8" max="16384" width="7.875" style="4" customWidth="1"/>
  </cols>
  <sheetData>
    <row r="1" spans="2:6" ht="15.75">
      <c r="B1" s="3"/>
      <c r="E1" s="81" t="s">
        <v>167</v>
      </c>
      <c r="F1" s="16"/>
    </row>
    <row r="2" spans="5:6" ht="15.75">
      <c r="E2" s="81" t="s">
        <v>169</v>
      </c>
      <c r="F2" s="16"/>
    </row>
    <row r="3" spans="5:6" ht="15.75">
      <c r="E3" s="81" t="s">
        <v>170</v>
      </c>
      <c r="F3" s="16"/>
    </row>
    <row r="4" spans="5:6" ht="18.75">
      <c r="E4" s="76" t="s">
        <v>282</v>
      </c>
      <c r="F4" s="16"/>
    </row>
    <row r="5" spans="5:6" ht="15.75">
      <c r="E5" s="12"/>
      <c r="F5" s="35"/>
    </row>
    <row r="6" ht="15.75">
      <c r="F6" s="35"/>
    </row>
    <row r="7" ht="15.75">
      <c r="F7" s="35"/>
    </row>
    <row r="8" ht="15.75">
      <c r="F8" s="35"/>
    </row>
    <row r="9" ht="15.75">
      <c r="F9" s="35"/>
    </row>
    <row r="10" spans="1:6" ht="18.75">
      <c r="A10" s="220"/>
      <c r="B10" s="220"/>
      <c r="C10" s="220"/>
      <c r="D10" s="220"/>
      <c r="E10" s="220"/>
      <c r="F10" s="220"/>
    </row>
    <row r="11" spans="1:6" ht="18.75">
      <c r="A11" s="220" t="s">
        <v>268</v>
      </c>
      <c r="B11" s="220"/>
      <c r="C11" s="220"/>
      <c r="D11" s="220"/>
      <c r="E11" s="220"/>
      <c r="F11" s="220"/>
    </row>
    <row r="12" spans="1:6" ht="18.75">
      <c r="A12" s="221" t="s">
        <v>297</v>
      </c>
      <c r="B12" s="221"/>
      <c r="C12" s="221"/>
      <c r="D12" s="221"/>
      <c r="E12" s="221"/>
      <c r="F12" s="221"/>
    </row>
    <row r="13" spans="1:5" ht="15">
      <c r="A13" s="4"/>
      <c r="D13" s="4"/>
      <c r="E13" s="4"/>
    </row>
    <row r="14" spans="1:6" ht="65.25" customHeight="1">
      <c r="A14" s="140" t="s">
        <v>0</v>
      </c>
      <c r="B14" s="140" t="s">
        <v>3</v>
      </c>
      <c r="C14" s="140" t="s">
        <v>2</v>
      </c>
      <c r="D14" s="113" t="s">
        <v>166</v>
      </c>
      <c r="E14" s="112" t="s">
        <v>145</v>
      </c>
      <c r="F14" s="119" t="s">
        <v>154</v>
      </c>
    </row>
    <row r="15" spans="1:6" ht="57" customHeight="1">
      <c r="A15" s="73">
        <v>1</v>
      </c>
      <c r="B15" s="52" t="s">
        <v>269</v>
      </c>
      <c r="C15" s="128" t="s">
        <v>6</v>
      </c>
      <c r="D15" s="188">
        <f aca="true" t="shared" si="0" ref="D15:D20">F15-E15</f>
        <v>15</v>
      </c>
      <c r="E15" s="189">
        <f aca="true" t="shared" si="1" ref="E15:E20">F15-F15/120%</f>
        <v>3</v>
      </c>
      <c r="F15" s="99">
        <v>18</v>
      </c>
    </row>
    <row r="16" spans="1:6" ht="55.5" customHeight="1">
      <c r="A16" s="74">
        <v>2</v>
      </c>
      <c r="B16" s="52" t="s">
        <v>270</v>
      </c>
      <c r="C16" s="128" t="s">
        <v>6</v>
      </c>
      <c r="D16" s="188">
        <f t="shared" si="0"/>
        <v>25</v>
      </c>
      <c r="E16" s="189">
        <f t="shared" si="1"/>
        <v>5</v>
      </c>
      <c r="F16" s="99">
        <v>30</v>
      </c>
    </row>
    <row r="17" spans="1:6" ht="81.75" customHeight="1">
      <c r="A17" s="73">
        <v>3</v>
      </c>
      <c r="B17" s="52" t="s">
        <v>279</v>
      </c>
      <c r="C17" s="128" t="s">
        <v>6</v>
      </c>
      <c r="D17" s="188">
        <f t="shared" si="0"/>
        <v>10.833333333333334</v>
      </c>
      <c r="E17" s="189">
        <f t="shared" si="1"/>
        <v>2.166666666666666</v>
      </c>
      <c r="F17" s="99">
        <v>13</v>
      </c>
    </row>
    <row r="18" spans="1:6" ht="81.75" customHeight="1">
      <c r="A18" s="73">
        <v>4</v>
      </c>
      <c r="B18" s="52" t="s">
        <v>277</v>
      </c>
      <c r="C18" s="128" t="s">
        <v>6</v>
      </c>
      <c r="D18" s="188">
        <f t="shared" si="0"/>
        <v>20.833333333333336</v>
      </c>
      <c r="E18" s="189">
        <f t="shared" si="1"/>
        <v>4.166666666666664</v>
      </c>
      <c r="F18" s="99">
        <v>25</v>
      </c>
    </row>
    <row r="19" spans="1:6" ht="81" customHeight="1">
      <c r="A19" s="74">
        <v>5</v>
      </c>
      <c r="B19" s="52" t="s">
        <v>276</v>
      </c>
      <c r="C19" s="128" t="s">
        <v>6</v>
      </c>
      <c r="D19" s="188">
        <f t="shared" si="0"/>
        <v>8.333333333333334</v>
      </c>
      <c r="E19" s="189">
        <f t="shared" si="1"/>
        <v>1.666666666666666</v>
      </c>
      <c r="F19" s="99">
        <v>10</v>
      </c>
    </row>
    <row r="20" spans="1:6" ht="96.75" customHeight="1">
      <c r="A20" s="74">
        <v>6</v>
      </c>
      <c r="B20" s="52" t="s">
        <v>278</v>
      </c>
      <c r="C20" s="128" t="s">
        <v>6</v>
      </c>
      <c r="D20" s="188">
        <f t="shared" si="0"/>
        <v>15</v>
      </c>
      <c r="E20" s="189">
        <f t="shared" si="1"/>
        <v>3</v>
      </c>
      <c r="F20" s="99">
        <v>18</v>
      </c>
    </row>
    <row r="21" spans="1:6" ht="77.25" customHeight="1">
      <c r="A21" s="74">
        <v>7</v>
      </c>
      <c r="B21" s="52" t="s">
        <v>296</v>
      </c>
      <c r="C21" s="128" t="s">
        <v>6</v>
      </c>
      <c r="D21" s="188">
        <f>F21-E21</f>
        <v>10</v>
      </c>
      <c r="E21" s="189">
        <f>F21-F21/120%</f>
        <v>2</v>
      </c>
      <c r="F21" s="99">
        <v>12</v>
      </c>
    </row>
    <row r="22" spans="1:6" ht="15.75">
      <c r="A22" s="65"/>
      <c r="B22" s="65"/>
      <c r="C22" s="65"/>
      <c r="D22" s="16"/>
      <c r="E22" s="35"/>
      <c r="F22" s="35"/>
    </row>
    <row r="23" spans="1:5" ht="15.75">
      <c r="A23" s="63" t="s">
        <v>147</v>
      </c>
      <c r="B23" s="64"/>
      <c r="C23" s="63"/>
      <c r="D23" s="16"/>
      <c r="E23" s="66" t="s">
        <v>148</v>
      </c>
    </row>
    <row r="24" spans="1:5" ht="15.75">
      <c r="A24" s="63"/>
      <c r="B24" s="64"/>
      <c r="C24" s="63"/>
      <c r="D24" s="16"/>
      <c r="E24" s="66"/>
    </row>
    <row r="25" spans="1:5" ht="15.75">
      <c r="A25" s="63"/>
      <c r="B25" s="64"/>
      <c r="C25" s="63"/>
      <c r="D25" s="16"/>
      <c r="E25" s="66"/>
    </row>
    <row r="26" spans="1:5" ht="15.75">
      <c r="A26" s="63"/>
      <c r="B26" s="64"/>
      <c r="C26" s="63"/>
      <c r="D26" s="16"/>
      <c r="E26" s="66"/>
    </row>
    <row r="27" spans="1:5" ht="15.75">
      <c r="A27" s="63" t="s">
        <v>149</v>
      </c>
      <c r="B27" s="64"/>
      <c r="C27" s="63"/>
      <c r="D27" s="16"/>
      <c r="E27" s="66" t="s">
        <v>197</v>
      </c>
    </row>
    <row r="28" spans="1:5" ht="37.5" customHeight="1">
      <c r="A28" s="63"/>
      <c r="B28" s="64"/>
      <c r="C28" s="63"/>
      <c r="D28" s="16"/>
      <c r="E28" s="35"/>
    </row>
    <row r="29" spans="1:5" ht="15.75">
      <c r="A29" s="63" t="s">
        <v>198</v>
      </c>
      <c r="B29" s="64"/>
      <c r="C29" s="63"/>
      <c r="D29" s="16"/>
      <c r="E29" s="35"/>
    </row>
  </sheetData>
  <sheetProtection/>
  <mergeCells count="3">
    <mergeCell ref="A10:F10"/>
    <mergeCell ref="A12:F12"/>
    <mergeCell ref="A11:F11"/>
  </mergeCells>
  <printOptions/>
  <pageMargins left="0.2755905511811024" right="0.31496062992125984" top="0.4724409448818898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1"/>
  <sheetViews>
    <sheetView view="pageBreakPreview" zoomScale="70" zoomScaleSheetLayoutView="70" zoomScalePageLayoutView="0" workbookViewId="0" topLeftCell="A1">
      <selection activeCell="B15" sqref="B15"/>
    </sheetView>
  </sheetViews>
  <sheetFormatPr defaultColWidth="9.00390625" defaultRowHeight="12.75"/>
  <cols>
    <col min="1" max="1" width="8.125" style="0" customWidth="1"/>
    <col min="2" max="2" width="43.625" style="0" customWidth="1"/>
    <col min="3" max="3" width="16.375" style="0" customWidth="1"/>
    <col min="4" max="4" width="25.125" style="0" customWidth="1"/>
    <col min="5" max="5" width="18.625" style="0" customWidth="1"/>
    <col min="6" max="6" width="24.25390625" style="0" customWidth="1"/>
    <col min="7" max="7" width="16.125" style="0" customWidth="1"/>
  </cols>
  <sheetData>
    <row r="1" spans="1:6" ht="18.75">
      <c r="A1" s="21"/>
      <c r="B1" s="21"/>
      <c r="C1" s="21"/>
      <c r="D1" s="21"/>
      <c r="E1" s="75" t="s">
        <v>168</v>
      </c>
      <c r="F1" s="82"/>
    </row>
    <row r="2" spans="1:6" ht="18.75">
      <c r="A2" s="21"/>
      <c r="B2" s="21"/>
      <c r="C2" s="21"/>
      <c r="D2" s="21"/>
      <c r="E2" s="75" t="s">
        <v>169</v>
      </c>
      <c r="F2" s="82"/>
    </row>
    <row r="3" spans="1:6" ht="18.75">
      <c r="A3" s="21"/>
      <c r="B3" s="21"/>
      <c r="C3" s="21"/>
      <c r="D3" s="21"/>
      <c r="E3" s="75" t="s">
        <v>170</v>
      </c>
      <c r="F3" s="82"/>
    </row>
    <row r="4" spans="1:6" ht="18.75">
      <c r="A4" s="21"/>
      <c r="B4" s="21"/>
      <c r="C4" s="21"/>
      <c r="D4" s="21"/>
      <c r="E4" s="76" t="s">
        <v>249</v>
      </c>
      <c r="F4" s="82"/>
    </row>
    <row r="5" spans="1:6" ht="20.25">
      <c r="A5" s="21"/>
      <c r="B5" s="21"/>
      <c r="C5" s="21"/>
      <c r="D5" s="21"/>
      <c r="F5" s="30"/>
    </row>
    <row r="6" spans="1:6" ht="18.75">
      <c r="A6" s="21"/>
      <c r="B6" s="21"/>
      <c r="C6" s="21"/>
      <c r="D6" s="21"/>
      <c r="F6" s="31"/>
    </row>
    <row r="7" spans="1:5" ht="16.5">
      <c r="A7" s="21"/>
      <c r="B7" s="21"/>
      <c r="C7" s="21"/>
      <c r="D7" s="21"/>
      <c r="E7" s="21"/>
    </row>
    <row r="8" spans="1:5" ht="20.25">
      <c r="A8" s="21"/>
      <c r="B8" s="195"/>
      <c r="C8" s="195"/>
      <c r="D8" s="195"/>
      <c r="E8" s="195"/>
    </row>
    <row r="9" spans="1:6" ht="20.25">
      <c r="A9" s="195" t="s">
        <v>192</v>
      </c>
      <c r="B9" s="195"/>
      <c r="C9" s="195"/>
      <c r="D9" s="195"/>
      <c r="E9" s="195"/>
      <c r="F9" s="195"/>
    </row>
    <row r="10" spans="1:6" ht="20.25">
      <c r="A10" s="196" t="s">
        <v>248</v>
      </c>
      <c r="B10" s="196"/>
      <c r="C10" s="196"/>
      <c r="D10" s="196"/>
      <c r="E10" s="196"/>
      <c r="F10" s="196"/>
    </row>
    <row r="11" spans="1:5" ht="16.5">
      <c r="A11" s="21"/>
      <c r="B11" s="21"/>
      <c r="C11" s="21"/>
      <c r="D11" s="21"/>
      <c r="E11" s="21"/>
    </row>
    <row r="12" spans="1:6" ht="68.25" customHeight="1">
      <c r="A12" s="141" t="s">
        <v>0</v>
      </c>
      <c r="B12" s="141" t="s">
        <v>77</v>
      </c>
      <c r="C12" s="138" t="s">
        <v>140</v>
      </c>
      <c r="D12" s="110" t="s">
        <v>166</v>
      </c>
      <c r="E12" s="111" t="s">
        <v>145</v>
      </c>
      <c r="F12" s="109" t="s">
        <v>154</v>
      </c>
    </row>
    <row r="13" spans="1:6" ht="47.25" customHeight="1">
      <c r="A13" s="58" t="s">
        <v>57</v>
      </c>
      <c r="B13" s="60" t="s">
        <v>78</v>
      </c>
      <c r="C13" s="62" t="s">
        <v>79</v>
      </c>
      <c r="D13" s="96">
        <f aca="true" t="shared" si="0" ref="D13:D20">F13-E13</f>
        <v>3.25</v>
      </c>
      <c r="E13" s="96">
        <f>F13-F13/120%</f>
        <v>0.6499999999999999</v>
      </c>
      <c r="F13" s="97">
        <v>3.9</v>
      </c>
    </row>
    <row r="14" spans="1:6" ht="50.25" customHeight="1">
      <c r="A14" s="58" t="s">
        <v>58</v>
      </c>
      <c r="B14" s="60" t="s">
        <v>78</v>
      </c>
      <c r="C14" s="57" t="s">
        <v>141</v>
      </c>
      <c r="D14" s="96">
        <f t="shared" si="0"/>
        <v>15.333333333333332</v>
      </c>
      <c r="E14" s="96">
        <f aca="true" t="shared" si="1" ref="E14:E20">F14-F14/120%</f>
        <v>3.0666666666666664</v>
      </c>
      <c r="F14" s="97">
        <v>18.4</v>
      </c>
    </row>
    <row r="15" spans="1:6" ht="48" customHeight="1">
      <c r="A15" s="61" t="s">
        <v>59</v>
      </c>
      <c r="B15" s="60" t="s">
        <v>78</v>
      </c>
      <c r="C15" s="57" t="s">
        <v>80</v>
      </c>
      <c r="D15" s="96">
        <f t="shared" si="0"/>
        <v>30</v>
      </c>
      <c r="E15" s="96">
        <f t="shared" si="1"/>
        <v>6</v>
      </c>
      <c r="F15" s="97">
        <v>36</v>
      </c>
    </row>
    <row r="16" spans="1:6" ht="45" customHeight="1">
      <c r="A16" s="61" t="s">
        <v>60</v>
      </c>
      <c r="B16" s="60" t="s">
        <v>78</v>
      </c>
      <c r="C16" s="57" t="s">
        <v>81</v>
      </c>
      <c r="D16" s="96">
        <f t="shared" si="0"/>
        <v>42.083333333333336</v>
      </c>
      <c r="E16" s="96">
        <f t="shared" si="1"/>
        <v>8.416666666666664</v>
      </c>
      <c r="F16" s="97">
        <v>50.5</v>
      </c>
    </row>
    <row r="17" spans="1:6" ht="36.75" customHeight="1">
      <c r="A17" s="58" t="s">
        <v>61</v>
      </c>
      <c r="B17" s="60" t="s">
        <v>93</v>
      </c>
      <c r="C17" s="62" t="s">
        <v>79</v>
      </c>
      <c r="D17" s="96">
        <f t="shared" si="0"/>
        <v>3.666666666666667</v>
      </c>
      <c r="E17" s="96">
        <f t="shared" si="1"/>
        <v>0.7333333333333334</v>
      </c>
      <c r="F17" s="97">
        <v>4.4</v>
      </c>
    </row>
    <row r="18" spans="1:6" ht="45.75" customHeight="1">
      <c r="A18" s="58" t="s">
        <v>71</v>
      </c>
      <c r="B18" s="60" t="s">
        <v>93</v>
      </c>
      <c r="C18" s="59" t="s">
        <v>141</v>
      </c>
      <c r="D18" s="96">
        <f t="shared" si="0"/>
        <v>17.666666666666668</v>
      </c>
      <c r="E18" s="96">
        <f t="shared" si="1"/>
        <v>3.5333333333333314</v>
      </c>
      <c r="F18" s="97">
        <v>21.2</v>
      </c>
    </row>
    <row r="19" spans="1:6" ht="51" customHeight="1">
      <c r="A19" s="61" t="s">
        <v>73</v>
      </c>
      <c r="B19" s="60" t="s">
        <v>93</v>
      </c>
      <c r="C19" s="57" t="s">
        <v>80</v>
      </c>
      <c r="D19" s="96">
        <f t="shared" si="0"/>
        <v>34.416666666666664</v>
      </c>
      <c r="E19" s="96">
        <f t="shared" si="1"/>
        <v>6.883333333333333</v>
      </c>
      <c r="F19" s="97">
        <v>41.3</v>
      </c>
    </row>
    <row r="20" spans="1:6" ht="48" customHeight="1">
      <c r="A20" s="61" t="s">
        <v>94</v>
      </c>
      <c r="B20" s="60" t="s">
        <v>93</v>
      </c>
      <c r="C20" s="57" t="s">
        <v>81</v>
      </c>
      <c r="D20" s="96">
        <f t="shared" si="0"/>
        <v>48.833333333333336</v>
      </c>
      <c r="E20" s="96">
        <f t="shared" si="1"/>
        <v>9.766666666666666</v>
      </c>
      <c r="F20" s="97">
        <v>58.6</v>
      </c>
    </row>
    <row r="21" spans="1:6" ht="41.25" customHeight="1">
      <c r="A21" s="104"/>
      <c r="B21" s="105"/>
      <c r="C21" s="106"/>
      <c r="D21" s="107"/>
      <c r="E21" s="107"/>
      <c r="F21" s="108"/>
    </row>
    <row r="24" spans="1:5" ht="18.75">
      <c r="A24" s="38" t="s">
        <v>147</v>
      </c>
      <c r="B24" s="4"/>
      <c r="C24" s="4"/>
      <c r="D24" s="4"/>
      <c r="E24" s="120" t="s">
        <v>148</v>
      </c>
    </row>
    <row r="25" spans="1:4" ht="18.75">
      <c r="A25" s="38"/>
      <c r="B25" s="4"/>
      <c r="C25" s="4"/>
      <c r="D25" s="4"/>
    </row>
    <row r="26" spans="1:4" ht="18.75">
      <c r="A26" s="38"/>
      <c r="B26" s="4"/>
      <c r="C26" s="4"/>
      <c r="D26" s="4"/>
    </row>
    <row r="27" spans="1:4" ht="18.75">
      <c r="A27" s="38"/>
      <c r="B27" s="4"/>
      <c r="C27" s="4"/>
      <c r="D27" s="4"/>
    </row>
    <row r="28" spans="1:5" ht="18.75">
      <c r="A28" s="38" t="s">
        <v>149</v>
      </c>
      <c r="B28" s="4"/>
      <c r="C28" s="4"/>
      <c r="D28" s="4"/>
      <c r="E28" s="120" t="s">
        <v>197</v>
      </c>
    </row>
    <row r="29" spans="1:4" ht="18.75">
      <c r="A29" s="38"/>
      <c r="B29" s="4"/>
      <c r="C29" s="4"/>
      <c r="D29" s="4"/>
    </row>
    <row r="30" spans="1:4" ht="18.75">
      <c r="A30" s="38"/>
      <c r="B30" s="4"/>
      <c r="C30" s="4"/>
      <c r="D30" s="4"/>
    </row>
    <row r="31" spans="1:4" ht="18.75">
      <c r="A31" s="38" t="s">
        <v>198</v>
      </c>
      <c r="B31" s="4"/>
      <c r="C31" s="4"/>
      <c r="D31" s="4"/>
    </row>
  </sheetData>
  <sheetProtection/>
  <mergeCells count="3">
    <mergeCell ref="B8:E8"/>
    <mergeCell ref="A10:F10"/>
    <mergeCell ref="A9:F9"/>
  </mergeCells>
  <printOptions/>
  <pageMargins left="0.36" right="0.2362204724409449" top="0.4330708661417323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9"/>
  <sheetViews>
    <sheetView view="pageBreakPreview" zoomScale="40" zoomScaleSheetLayoutView="40" zoomScalePageLayoutView="0" workbookViewId="0" topLeftCell="A1">
      <selection activeCell="AU14" sqref="AU14"/>
    </sheetView>
  </sheetViews>
  <sheetFormatPr defaultColWidth="9.00390625" defaultRowHeight="12.75"/>
  <cols>
    <col min="2" max="2" width="88.25390625" style="0" customWidth="1"/>
    <col min="3" max="3" width="48.375" style="0" customWidth="1"/>
    <col min="4" max="5" width="65.125" style="0" customWidth="1"/>
    <col min="6" max="6" width="15.25390625" style="0" customWidth="1"/>
    <col min="8" max="8" width="1.25" style="0" customWidth="1"/>
    <col min="9" max="25" width="9.125" style="0" hidden="1" customWidth="1"/>
  </cols>
  <sheetData>
    <row r="4" spans="1:6" ht="30.75">
      <c r="A4" s="21"/>
      <c r="B4" s="21"/>
      <c r="C4" s="21"/>
      <c r="D4" s="21"/>
      <c r="E4" s="185" t="s">
        <v>259</v>
      </c>
      <c r="F4" s="82"/>
    </row>
    <row r="5" spans="1:6" ht="30.75">
      <c r="A5" s="21"/>
      <c r="B5" s="21"/>
      <c r="C5" s="21"/>
      <c r="D5" s="21"/>
      <c r="E5" s="185" t="s">
        <v>169</v>
      </c>
      <c r="F5" s="82"/>
    </row>
    <row r="6" spans="1:6" ht="30.75">
      <c r="A6" s="21"/>
      <c r="B6" s="21"/>
      <c r="C6" s="21"/>
      <c r="D6" s="21"/>
      <c r="E6" s="185" t="s">
        <v>170</v>
      </c>
      <c r="F6" s="82"/>
    </row>
    <row r="7" spans="1:6" ht="30.75">
      <c r="A7" s="21"/>
      <c r="B7" s="21"/>
      <c r="C7" s="21"/>
      <c r="D7" s="21"/>
      <c r="E7" s="186" t="s">
        <v>260</v>
      </c>
      <c r="F7" s="82"/>
    </row>
    <row r="8" spans="1:6" ht="30">
      <c r="A8" s="21"/>
      <c r="B8" s="21"/>
      <c r="C8" s="21"/>
      <c r="D8" s="21"/>
      <c r="E8" s="187"/>
      <c r="F8" s="30"/>
    </row>
    <row r="9" spans="1:6" ht="30">
      <c r="A9" s="21"/>
      <c r="B9" s="21"/>
      <c r="C9" s="21"/>
      <c r="D9" s="21"/>
      <c r="E9" s="187"/>
      <c r="F9" s="31"/>
    </row>
    <row r="10" spans="1:6" ht="33">
      <c r="A10" s="183"/>
      <c r="B10" s="183"/>
      <c r="C10" s="183"/>
      <c r="D10" s="183"/>
      <c r="E10" s="183"/>
      <c r="F10" s="184"/>
    </row>
    <row r="11" spans="1:6" ht="33">
      <c r="A11" s="183"/>
      <c r="B11" s="222"/>
      <c r="C11" s="222"/>
      <c r="D11" s="222"/>
      <c r="E11" s="222"/>
      <c r="F11" s="184"/>
    </row>
    <row r="12" spans="1:6" ht="33">
      <c r="A12" s="222" t="s">
        <v>258</v>
      </c>
      <c r="B12" s="222"/>
      <c r="C12" s="222"/>
      <c r="D12" s="222"/>
      <c r="E12" s="222"/>
      <c r="F12" s="222"/>
    </row>
    <row r="13" spans="1:6" ht="33">
      <c r="A13" s="224" t="s">
        <v>257</v>
      </c>
      <c r="B13" s="224"/>
      <c r="C13" s="224"/>
      <c r="D13" s="224"/>
      <c r="E13" s="224"/>
      <c r="F13" s="224"/>
    </row>
    <row r="14" spans="1:6" ht="33">
      <c r="A14" s="183"/>
      <c r="B14" s="222"/>
      <c r="C14" s="222"/>
      <c r="D14" s="222"/>
      <c r="E14" s="184"/>
      <c r="F14" s="184"/>
    </row>
    <row r="15" spans="1:6" ht="23.25">
      <c r="A15" s="202"/>
      <c r="B15" s="202"/>
      <c r="C15" s="202"/>
      <c r="D15" s="202"/>
      <c r="E15" s="202"/>
      <c r="F15" s="182"/>
    </row>
    <row r="16" spans="1:5" ht="27.75">
      <c r="A16" s="27"/>
      <c r="B16" s="27"/>
      <c r="C16" s="27"/>
      <c r="D16" s="27"/>
      <c r="E16" s="28"/>
    </row>
    <row r="17" spans="1:5" ht="117" customHeight="1">
      <c r="A17" s="142" t="s">
        <v>0</v>
      </c>
      <c r="B17" s="142" t="s">
        <v>77</v>
      </c>
      <c r="C17" s="142" t="s">
        <v>156</v>
      </c>
      <c r="D17" s="142" t="s">
        <v>157</v>
      </c>
      <c r="E17" s="135" t="s">
        <v>146</v>
      </c>
    </row>
    <row r="18" spans="1:5" ht="55.5" customHeight="1">
      <c r="A18" s="129" t="s">
        <v>57</v>
      </c>
      <c r="B18" s="130" t="s">
        <v>64</v>
      </c>
      <c r="C18" s="129">
        <v>1</v>
      </c>
      <c r="D18" s="131">
        <v>1</v>
      </c>
      <c r="E18" s="132">
        <v>0.45</v>
      </c>
    </row>
    <row r="19" spans="1:5" ht="166.5" customHeight="1">
      <c r="A19" s="129" t="s">
        <v>58</v>
      </c>
      <c r="B19" s="133" t="s">
        <v>253</v>
      </c>
      <c r="C19" s="129">
        <v>20</v>
      </c>
      <c r="D19" s="131">
        <v>10</v>
      </c>
      <c r="E19" s="132">
        <v>70</v>
      </c>
    </row>
    <row r="20" spans="1:5" ht="156.75" customHeight="1">
      <c r="A20" s="129" t="s">
        <v>59</v>
      </c>
      <c r="B20" s="133" t="s">
        <v>254</v>
      </c>
      <c r="C20" s="129">
        <v>30</v>
      </c>
      <c r="D20" s="131">
        <v>10</v>
      </c>
      <c r="E20" s="132">
        <v>90</v>
      </c>
    </row>
    <row r="21" spans="1:5" ht="149.25" customHeight="1">
      <c r="A21" s="129" t="s">
        <v>60</v>
      </c>
      <c r="B21" s="133" t="s">
        <v>255</v>
      </c>
      <c r="C21" s="129">
        <v>40</v>
      </c>
      <c r="D21" s="131">
        <v>10</v>
      </c>
      <c r="E21" s="132">
        <v>110</v>
      </c>
    </row>
    <row r="22" spans="1:5" ht="186.75" customHeight="1">
      <c r="A22" s="129" t="s">
        <v>61</v>
      </c>
      <c r="B22" s="133" t="s">
        <v>256</v>
      </c>
      <c r="C22" s="134">
        <v>50</v>
      </c>
      <c r="D22" s="131">
        <v>10</v>
      </c>
      <c r="E22" s="132">
        <v>134</v>
      </c>
    </row>
    <row r="23" spans="1:5" ht="71.25" customHeight="1">
      <c r="A23" s="177"/>
      <c r="B23" s="178"/>
      <c r="C23" s="179"/>
      <c r="D23" s="180"/>
      <c r="E23" s="181"/>
    </row>
    <row r="24" spans="1:5" ht="71.25" customHeight="1">
      <c r="A24" s="177"/>
      <c r="B24" s="178"/>
      <c r="C24" s="179"/>
      <c r="D24" s="180"/>
      <c r="E24" s="181"/>
    </row>
    <row r="25" spans="1:7" ht="35.25" customHeight="1">
      <c r="A25" s="29"/>
      <c r="B25" s="67" t="s">
        <v>147</v>
      </c>
      <c r="C25" s="68"/>
      <c r="D25" s="67"/>
      <c r="E25" s="69" t="s">
        <v>148</v>
      </c>
      <c r="G25" s="4"/>
    </row>
    <row r="26" spans="1:7" ht="146.25" customHeight="1">
      <c r="A26" s="29"/>
      <c r="B26" s="69" t="s">
        <v>149</v>
      </c>
      <c r="C26" s="68"/>
      <c r="D26" s="67"/>
      <c r="E26" s="69" t="s">
        <v>197</v>
      </c>
      <c r="G26" s="4"/>
    </row>
    <row r="27" spans="1:7" ht="76.5" customHeight="1">
      <c r="A27" s="29"/>
      <c r="B27" s="67"/>
      <c r="C27" s="68"/>
      <c r="D27" s="67"/>
      <c r="E27" s="70"/>
      <c r="F27" s="35"/>
      <c r="G27" s="4"/>
    </row>
    <row r="28" spans="1:7" ht="27.75">
      <c r="A28" s="29"/>
      <c r="B28" s="67" t="s">
        <v>198</v>
      </c>
      <c r="C28" s="68"/>
      <c r="D28" s="67"/>
      <c r="E28" s="70"/>
      <c r="F28" s="35"/>
      <c r="G28" s="4"/>
    </row>
    <row r="29" spans="1:5" ht="27.75">
      <c r="A29" s="223"/>
      <c r="B29" s="223"/>
      <c r="C29" s="223"/>
      <c r="D29" s="223"/>
      <c r="E29" s="223"/>
    </row>
  </sheetData>
  <sheetProtection/>
  <mergeCells count="6">
    <mergeCell ref="B14:D14"/>
    <mergeCell ref="A29:E29"/>
    <mergeCell ref="A15:E15"/>
    <mergeCell ref="B11:E11"/>
    <mergeCell ref="A12:F12"/>
    <mergeCell ref="A13:F13"/>
  </mergeCells>
  <printOptions horizontalCentered="1"/>
  <pageMargins left="0" right="0" top="0" bottom="0" header="0" footer="0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cfor_econ</dc:creator>
  <cp:keywords/>
  <dc:description/>
  <cp:lastModifiedBy>Xlab1</cp:lastModifiedBy>
  <cp:lastPrinted>2018-10-10T06:04:53Z</cp:lastPrinted>
  <dcterms:created xsi:type="dcterms:W3CDTF">2009-03-12T09:55:19Z</dcterms:created>
  <dcterms:modified xsi:type="dcterms:W3CDTF">2018-10-16T08:27:31Z</dcterms:modified>
  <cp:category/>
  <cp:version/>
  <cp:contentType/>
  <cp:contentStatus/>
</cp:coreProperties>
</file>